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9200" windowHeight="9480" activeTab="0"/>
  </bookViews>
  <sheets>
    <sheet name="Sheet1" sheetId="1" r:id="rId1"/>
    <sheet name="Sheet2" sheetId="2" r:id="rId2"/>
  </sheets>
  <externalReferences>
    <externalReference r:id="rId5"/>
    <externalReference r:id="rId6"/>
  </externalReferences>
  <definedNames>
    <definedName name="_xlnm.Print_Area" localSheetId="0">'Sheet1'!$A$1:$N$36</definedName>
    <definedName name="_xlnm.Print_Area" localSheetId="1">'Sheet2'!$A$1:$AH$37</definedName>
  </definedNames>
  <calcPr fullCalcOnLoad="1"/>
</workbook>
</file>

<file path=xl/sharedStrings.xml><?xml version="1.0" encoding="utf-8"?>
<sst xmlns="http://schemas.openxmlformats.org/spreadsheetml/2006/main" count="199" uniqueCount="98">
  <si>
    <t>Break-even:</t>
  </si>
  <si>
    <t xml:space="preserve">      -:-</t>
  </si>
  <si>
    <t xml:space="preserve">       =</t>
  </si>
  <si>
    <t xml:space="preserve">      meet budgeted return on investment, brefore taxes.</t>
  </si>
  <si>
    <t xml:space="preserve">          In units . . . . .</t>
  </si>
  <si>
    <t xml:space="preserve">          In total $ . . . .</t>
  </si>
  <si>
    <t xml:space="preserve">       +</t>
  </si>
  <si>
    <t xml:space="preserve">       x</t>
  </si>
  <si>
    <t xml:space="preserve">        -</t>
  </si>
  <si>
    <t>Investment</t>
  </si>
  <si>
    <t xml:space="preserve">       =    ( </t>
  </si>
  <si>
    <t xml:space="preserve"> )     -:-</t>
  </si>
  <si>
    <t xml:space="preserve"> Tax rate</t>
  </si>
  <si>
    <t xml:space="preserve"> Gross %</t>
  </si>
  <si>
    <t>After tax %</t>
  </si>
  <si>
    <t xml:space="preserve">          Dollars at break-even . . .</t>
  </si>
  <si>
    <t xml:space="preserve">          Units at break-even . . . .</t>
  </si>
  <si>
    <t xml:space="preserve">    UNITS</t>
  </si>
  <si>
    <t xml:space="preserve">            Before tax amt.</t>
  </si>
  <si>
    <t>Fixed cost</t>
  </si>
  <si>
    <t xml:space="preserve"> Fixed cost</t>
  </si>
  <si>
    <t xml:space="preserve">            Contribution rate</t>
  </si>
  <si>
    <t xml:space="preserve"> Investment</t>
  </si>
  <si>
    <t xml:space="preserve">            Before tax return</t>
  </si>
  <si>
    <t xml:space="preserve">   Return</t>
  </si>
  <si>
    <t>Sale price</t>
  </si>
  <si>
    <t xml:space="preserve">    Units</t>
  </si>
  <si>
    <t xml:space="preserve">             Dollars at B.E.</t>
  </si>
  <si>
    <t xml:space="preserve">           Variable costs</t>
  </si>
  <si>
    <t xml:space="preserve">           Contribution rate</t>
  </si>
  <si>
    <t xml:space="preserve">          After tax return</t>
  </si>
  <si>
    <t xml:space="preserve">  Volume</t>
  </si>
  <si>
    <t xml:space="preserve">     Yield</t>
  </si>
  <si>
    <t>100,000</t>
  </si>
  <si>
    <t>200,000</t>
  </si>
  <si>
    <t>50,000</t>
  </si>
  <si>
    <t>10,000</t>
  </si>
  <si>
    <t>150,000</t>
  </si>
  <si>
    <t>250,000</t>
  </si>
  <si>
    <t xml:space="preserve">   QUANTITY</t>
  </si>
  <si>
    <t>DOLLARS</t>
  </si>
  <si>
    <t>Part 1: The Williams Company is planning to sell a garden tool set for $25 a set.     The company</t>
  </si>
  <si>
    <t>UNITS</t>
  </si>
  <si>
    <t xml:space="preserve">    Target</t>
  </si>
  <si>
    <t xml:space="preserve">      Units</t>
  </si>
  <si>
    <t>expects a before tax return of 20 % on its investment of $90,000.     The direct materials and labor are expected</t>
  </si>
  <si>
    <t>Question 4.     If The Williams Company only sells 3,800  units, what will be the amount of their loss?</t>
  </si>
  <si>
    <t>to run in total, $15 per set.      The company is in a 30% tax bracket.    Fixed costs are estimated at $50,000.</t>
  </si>
  <si>
    <t>2,500</t>
  </si>
  <si>
    <t>5,000</t>
  </si>
  <si>
    <t>7500</t>
  </si>
  <si>
    <t>STUDENT</t>
  </si>
  <si>
    <t>STUDENT:</t>
  </si>
  <si>
    <t xml:space="preserve">Break Even at </t>
  </si>
  <si>
    <t>(variable cost plus fixed)</t>
  </si>
  <si>
    <t>Total Costs at 10,000 units is:</t>
  </si>
  <si>
    <t>Total Fixed Costs is:</t>
  </si>
  <si>
    <t>(Page 1 on Sheet 1)</t>
  </si>
  <si>
    <t>Page 2 on Sheet 2)</t>
  </si>
  <si>
    <t xml:space="preserve">   Dollars</t>
  </si>
  <si>
    <t xml:space="preserve"> Optional:</t>
  </si>
  <si>
    <t>LOSS</t>
  </si>
  <si>
    <t>Answer Area</t>
  </si>
  <si>
    <t>Question 1.     What is their break-even point in units and dollars?</t>
  </si>
  <si>
    <t>Your Ans</t>
  </si>
  <si>
    <r>
      <t>Question 4</t>
    </r>
    <r>
      <rPr>
        <sz val="10"/>
        <rFont val="Arial"/>
        <family val="0"/>
      </rPr>
      <t>.     If The Williams Company only sells 3,800  units, what will be the amount of their loss?</t>
    </r>
  </si>
  <si>
    <r>
      <t>Question 3</t>
    </r>
    <r>
      <rPr>
        <sz val="10"/>
        <rFont val="Arial"/>
        <family val="0"/>
      </rPr>
      <t>.     Determine the number of units they will have to produce if they were to meet after tax return of 17% on their investment.</t>
    </r>
  </si>
  <si>
    <r>
      <t>Question 2</t>
    </r>
    <r>
      <rPr>
        <sz val="10"/>
        <rFont val="Arial"/>
        <family val="0"/>
      </rPr>
      <t>.     Determine the number of units and dollars they will need to produce</t>
    </r>
  </si>
  <si>
    <r>
      <t>Question 1</t>
    </r>
    <r>
      <rPr>
        <sz val="10"/>
        <rFont val="Arial"/>
        <family val="0"/>
      </rPr>
      <t>.     What is their break-even point in units and dollars?</t>
    </r>
  </si>
  <si>
    <t>&lt;--Total</t>
  </si>
  <si>
    <t>Enter number greater than 1 to activate grading ------------&gt;</t>
  </si>
  <si>
    <t xml:space="preserve">     Enter your name below, starting in column "C".</t>
  </si>
  <si>
    <t xml:space="preserve">           After tax rate</t>
  </si>
  <si>
    <t>Question 2.     Determine the number of units and dollars they will need to produce in order to</t>
  </si>
  <si>
    <t>Deduct 1 for wrong amount</t>
  </si>
  <si>
    <t>Deduct 2 for wrong answer</t>
  </si>
  <si>
    <t>Ans. Key</t>
  </si>
  <si>
    <t>"Book1H"</t>
  </si>
  <si>
    <t>&lt;--Forward from Page 2, Part 2</t>
  </si>
  <si>
    <t>Possible points 27</t>
  </si>
  <si>
    <t>Deduct 1 to 18 for poor graph</t>
  </si>
  <si>
    <t xml:space="preserve">  (reference  AE34)</t>
  </si>
  <si>
    <r>
      <t xml:space="preserve">Part 2     Problem 1        Using the information from Question 1, </t>
    </r>
    <r>
      <rPr>
        <b/>
        <sz val="12"/>
        <color indexed="12"/>
        <rFont val="Arial"/>
        <family val="2"/>
      </rPr>
      <t>draw the break-even chart</t>
    </r>
  </si>
  <si>
    <t>NOTE: Sheet is unprotected in graph area only and figures in yellow areas</t>
  </si>
  <si>
    <t>Note: Print area from A 1 to AG 36 -"Landscape"</t>
  </si>
  <si>
    <r>
      <t xml:space="preserve">Week 3:    </t>
    </r>
    <r>
      <rPr>
        <b/>
        <sz val="12"/>
        <color indexed="60"/>
        <rFont val="Arial"/>
        <family val="2"/>
      </rPr>
      <t>Class Assignment</t>
    </r>
    <r>
      <rPr>
        <b/>
        <sz val="12"/>
        <rFont val="Arial"/>
        <family val="2"/>
      </rPr>
      <t xml:space="preserve">   - Cost-Volume-Profit (Break-even)        Page 1 of 2</t>
    </r>
  </si>
  <si>
    <r>
      <t xml:space="preserve">Week 3:   </t>
    </r>
    <r>
      <rPr>
        <b/>
        <sz val="12"/>
        <color indexed="60"/>
        <rFont val="Arial"/>
        <family val="2"/>
      </rPr>
      <t>Class Assignment</t>
    </r>
    <r>
      <rPr>
        <b/>
        <sz val="12"/>
        <rFont val="Arial"/>
        <family val="2"/>
      </rPr>
      <t xml:space="preserve">   - Cost-Volume-Profit (Break-even)   Page 2 of 2</t>
    </r>
  </si>
  <si>
    <t xml:space="preserve">        x</t>
  </si>
  <si>
    <t xml:space="preserve">Total Revenue at 10,000 units </t>
  </si>
  <si>
    <t>Question 3.     Determine the number of units they will have to produce if they were to meet after tax return of $15,300 (17% on their investment).</t>
  </si>
  <si>
    <t xml:space="preserve">                    After tax return</t>
  </si>
  <si>
    <t xml:space="preserve">                 After tax return</t>
  </si>
  <si>
    <t xml:space="preserve">              Before tax amt.</t>
  </si>
  <si>
    <t xml:space="preserve">               ( </t>
  </si>
  <si>
    <t xml:space="preserve">   Quantity</t>
  </si>
  <si>
    <t xml:space="preserve">      meet budgeted return on investment, before taxes.</t>
  </si>
  <si>
    <r>
      <t>Note</t>
    </r>
    <r>
      <rPr>
        <sz val="10"/>
        <rFont val="Arial"/>
        <family val="0"/>
      </rPr>
      <t>: Print area from A1 to N36 -"Landscape", if you wish</t>
    </r>
  </si>
  <si>
    <r>
      <t xml:space="preserve">   Graded points out of </t>
    </r>
    <r>
      <rPr>
        <b/>
        <sz val="10"/>
        <color indexed="53"/>
        <rFont val="Arial"/>
        <family val="2"/>
      </rPr>
      <t>50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</si>
</sst>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\(&quot;$&quot;#,##0.0\)"/>
    <numFmt numFmtId="165" formatCode="&quot;$&quot;#,##0.0000_);\(&quot;$&quot;#,##0.0000\)"/>
    <numFmt numFmtId="166" formatCode="0_);\(0\)"/>
    <numFmt numFmtId="167" formatCode="&quot;$&quot;#,##0"/>
    <numFmt numFmtId="168" formatCode="#,##0.0000_);\(#,##0.0000\)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60"/>
      <name val="Arial"/>
      <family val="2"/>
    </font>
    <font>
      <i/>
      <sz val="10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b/>
      <sz val="10"/>
      <color indexed="48"/>
      <name val="Arial"/>
      <family val="2"/>
    </font>
    <font>
      <b/>
      <sz val="10"/>
      <color indexed="52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0"/>
      <name val="Arial"/>
      <family val="2"/>
    </font>
    <font>
      <b/>
      <sz val="14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ashDotDot"/>
      <right style="dashDotDot"/>
      <top style="medium"/>
      <bottom style="dashDotDot"/>
    </border>
    <border>
      <left style="dashDotDot"/>
      <right style="dashDotDot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 quotePrefix="1">
      <alignment/>
    </xf>
    <xf numFmtId="9" fontId="0" fillId="0" borderId="0" xfId="0" applyNumberFormat="1" applyAlignment="1" quotePrefix="1">
      <alignment/>
    </xf>
    <xf numFmtId="9" fontId="2" fillId="0" borderId="0" xfId="0" applyNumberFormat="1" applyFont="1" applyAlignment="1" quotePrefix="1">
      <alignment/>
    </xf>
    <xf numFmtId="0" fontId="2" fillId="0" borderId="0" xfId="0" applyFont="1" applyAlignment="1" quotePrefix="1">
      <alignment/>
    </xf>
    <xf numFmtId="37" fontId="0" fillId="0" borderId="0" xfId="0" applyNumberFormat="1" applyAlignment="1">
      <alignment/>
    </xf>
    <xf numFmtId="5" fontId="0" fillId="0" borderId="0" xfId="0" applyNumberFormat="1" applyAlignment="1" quotePrefix="1">
      <alignment/>
    </xf>
    <xf numFmtId="0" fontId="0" fillId="0" borderId="0" xfId="0" applyBorder="1" applyAlignment="1">
      <alignment/>
    </xf>
    <xf numFmtId="3" fontId="0" fillId="0" borderId="0" xfId="0" applyNumberFormat="1" applyAlignment="1" quotePrefix="1">
      <alignment/>
    </xf>
    <xf numFmtId="6" fontId="0" fillId="0" borderId="0" xfId="0" applyNumberFormat="1" applyAlignment="1" quotePrefix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9" fontId="0" fillId="2" borderId="1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5" fontId="0" fillId="3" borderId="1" xfId="0" applyNumberFormat="1" applyFill="1" applyBorder="1" applyAlignment="1" applyProtection="1">
      <alignment/>
      <protection locked="0"/>
    </xf>
    <xf numFmtId="37" fontId="0" fillId="3" borderId="1" xfId="0" applyNumberFormat="1" applyFill="1" applyBorder="1" applyAlignment="1" applyProtection="1">
      <alignment/>
      <protection locked="0"/>
    </xf>
    <xf numFmtId="9" fontId="0" fillId="3" borderId="1" xfId="0" applyNumberFormat="1" applyFill="1" applyBorder="1" applyAlignment="1" applyProtection="1">
      <alignment/>
      <protection locked="0"/>
    </xf>
    <xf numFmtId="0" fontId="7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4" borderId="0" xfId="0" applyFill="1" applyAlignment="1">
      <alignment/>
    </xf>
    <xf numFmtId="5" fontId="0" fillId="5" borderId="10" xfId="0" applyNumberFormat="1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6" borderId="0" xfId="0" applyFill="1" applyAlignment="1">
      <alignment/>
    </xf>
    <xf numFmtId="0" fontId="2" fillId="6" borderId="0" xfId="0" applyFont="1" applyFill="1" applyAlignment="1">
      <alignment/>
    </xf>
    <xf numFmtId="5" fontId="0" fillId="5" borderId="1" xfId="0" applyNumberFormat="1" applyFill="1" applyBorder="1" applyAlignment="1" applyProtection="1">
      <alignment/>
      <protection locked="0"/>
    </xf>
    <xf numFmtId="37" fontId="0" fillId="5" borderId="1" xfId="0" applyNumberForma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5" fontId="0" fillId="0" borderId="0" xfId="0" applyNumberFormat="1" applyAlignment="1">
      <alignment/>
    </xf>
    <xf numFmtId="9" fontId="0" fillId="5" borderId="1" xfId="0" applyNumberFormat="1" applyFill="1" applyBorder="1" applyAlignment="1" applyProtection="1">
      <alignment/>
      <protection locked="0"/>
    </xf>
    <xf numFmtId="0" fontId="2" fillId="5" borderId="0" xfId="0" applyFont="1" applyFill="1" applyAlignment="1">
      <alignment/>
    </xf>
    <xf numFmtId="0" fontId="8" fillId="0" borderId="4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2" fillId="4" borderId="0" xfId="0" applyFont="1" applyFill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5" fontId="2" fillId="0" borderId="0" xfId="0" applyNumberFormat="1" applyFont="1" applyAlignment="1" quotePrefix="1">
      <alignment/>
    </xf>
    <xf numFmtId="0" fontId="12" fillId="0" borderId="0" xfId="0" applyFont="1" applyAlignment="1">
      <alignment/>
    </xf>
    <xf numFmtId="0" fontId="0" fillId="7" borderId="10" xfId="0" applyFill="1" applyBorder="1" applyAlignment="1">
      <alignment/>
    </xf>
    <xf numFmtId="5" fontId="0" fillId="5" borderId="12" xfId="0" applyNumberFormat="1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37" fontId="0" fillId="5" borderId="11" xfId="0" applyNumberFormat="1" applyFill="1" applyBorder="1" applyAlignment="1" applyProtection="1">
      <alignment/>
      <protection locked="0"/>
    </xf>
    <xf numFmtId="6" fontId="0" fillId="3" borderId="12" xfId="0" applyNumberFormat="1" applyFill="1" applyBorder="1" applyAlignment="1" applyProtection="1">
      <alignment/>
      <protection locked="0"/>
    </xf>
    <xf numFmtId="37" fontId="0" fillId="7" borderId="15" xfId="0" applyNumberFormat="1" applyFill="1" applyBorder="1" applyAlignment="1">
      <alignment/>
    </xf>
    <xf numFmtId="5" fontId="0" fillId="7" borderId="15" xfId="0" applyNumberFormat="1" applyFill="1" applyBorder="1" applyAlignment="1">
      <alignment/>
    </xf>
    <xf numFmtId="9" fontId="0" fillId="7" borderId="15" xfId="0" applyNumberFormat="1" applyFill="1" applyBorder="1" applyAlignment="1">
      <alignment/>
    </xf>
    <xf numFmtId="167" fontId="0" fillId="7" borderId="15" xfId="0" applyNumberFormat="1" applyFill="1" applyBorder="1" applyAlignment="1">
      <alignment/>
    </xf>
    <xf numFmtId="5" fontId="0" fillId="7" borderId="16" xfId="0" applyNumberFormat="1" applyFill="1" applyBorder="1" applyAlignment="1">
      <alignment/>
    </xf>
    <xf numFmtId="9" fontId="0" fillId="7" borderId="16" xfId="0" applyNumberFormat="1" applyFill="1" applyBorder="1" applyAlignment="1">
      <alignment/>
    </xf>
    <xf numFmtId="6" fontId="3" fillId="3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16" fillId="0" borderId="0" xfId="0" applyFont="1" applyAlignment="1">
      <alignment/>
    </xf>
    <xf numFmtId="0" fontId="0" fillId="7" borderId="1" xfId="0" applyFill="1" applyBorder="1" applyAlignment="1">
      <alignment/>
    </xf>
    <xf numFmtId="0" fontId="17" fillId="0" borderId="17" xfId="0" applyFont="1" applyBorder="1" applyAlignment="1" applyProtection="1">
      <alignment/>
      <protection locked="0"/>
    </xf>
    <xf numFmtId="0" fontId="17" fillId="0" borderId="17" xfId="0" applyFont="1" applyBorder="1" applyAlignment="1">
      <alignment/>
    </xf>
    <xf numFmtId="0" fontId="0" fillId="0" borderId="1" xfId="0" applyBorder="1" applyAlignment="1">
      <alignment/>
    </xf>
    <xf numFmtId="0" fontId="0" fillId="8" borderId="0" xfId="0" applyFill="1" applyAlignment="1">
      <alignment/>
    </xf>
    <xf numFmtId="0" fontId="0" fillId="8" borderId="0" xfId="0" applyFill="1" applyAlignment="1" quotePrefix="1">
      <alignment/>
    </xf>
    <xf numFmtId="0" fontId="0" fillId="8" borderId="0" xfId="0" applyFill="1" applyBorder="1" applyAlignment="1">
      <alignment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37" fontId="0" fillId="8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30</xdr:row>
      <xdr:rowOff>76200</xdr:rowOff>
    </xdr:from>
    <xdr:to>
      <xdr:col>14</xdr:col>
      <xdr:colOff>0</xdr:colOff>
      <xdr:row>30</xdr:row>
      <xdr:rowOff>76200</xdr:rowOff>
    </xdr:to>
    <xdr:sp>
      <xdr:nvSpPr>
        <xdr:cNvPr id="1" name="Line 6"/>
        <xdr:cNvSpPr>
          <a:spLocks/>
        </xdr:cNvSpPr>
      </xdr:nvSpPr>
      <xdr:spPr>
        <a:xfrm>
          <a:off x="8515350" y="538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25</xdr:row>
      <xdr:rowOff>76200</xdr:rowOff>
    </xdr:from>
    <xdr:to>
      <xdr:col>4</xdr:col>
      <xdr:colOff>0</xdr:colOff>
      <xdr:row>25</xdr:row>
      <xdr:rowOff>76200</xdr:rowOff>
    </xdr:to>
    <xdr:sp>
      <xdr:nvSpPr>
        <xdr:cNvPr id="1" name="Line 1"/>
        <xdr:cNvSpPr>
          <a:spLocks/>
        </xdr:cNvSpPr>
      </xdr:nvSpPr>
      <xdr:spPr>
        <a:xfrm>
          <a:off x="933450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25</xdr:row>
      <xdr:rowOff>76200</xdr:rowOff>
    </xdr:from>
    <xdr:to>
      <xdr:col>34</xdr:col>
      <xdr:colOff>0</xdr:colOff>
      <xdr:row>25</xdr:row>
      <xdr:rowOff>76200</xdr:rowOff>
    </xdr:to>
    <xdr:sp>
      <xdr:nvSpPr>
        <xdr:cNvPr id="2" name="Line 6"/>
        <xdr:cNvSpPr>
          <a:spLocks/>
        </xdr:cNvSpPr>
      </xdr:nvSpPr>
      <xdr:spPr>
        <a:xfrm>
          <a:off x="8601075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161925</xdr:rowOff>
    </xdr:from>
    <xdr:to>
      <xdr:col>34</xdr:col>
      <xdr:colOff>0</xdr:colOff>
      <xdr:row>25</xdr:row>
      <xdr:rowOff>9525</xdr:rowOff>
    </xdr:to>
    <xdr:sp>
      <xdr:nvSpPr>
        <xdr:cNvPr id="3" name="Line 11"/>
        <xdr:cNvSpPr>
          <a:spLocks/>
        </xdr:cNvSpPr>
      </xdr:nvSpPr>
      <xdr:spPr>
        <a:xfrm>
          <a:off x="8601075" y="4276725"/>
          <a:ext cx="0" cy="190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29</xdr:row>
      <xdr:rowOff>161925</xdr:rowOff>
    </xdr:from>
    <xdr:to>
      <xdr:col>34</xdr:col>
      <xdr:colOff>0</xdr:colOff>
      <xdr:row>29</xdr:row>
      <xdr:rowOff>161925</xdr:rowOff>
    </xdr:to>
    <xdr:sp>
      <xdr:nvSpPr>
        <xdr:cNvPr id="4" name="Line 13"/>
        <xdr:cNvSpPr>
          <a:spLocks/>
        </xdr:cNvSpPr>
      </xdr:nvSpPr>
      <xdr:spPr>
        <a:xfrm flipH="1">
          <a:off x="8601075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asheet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1hsheet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4">
          <cell r="D14">
            <v>25</v>
          </cell>
          <cell r="F14">
            <v>15</v>
          </cell>
          <cell r="H14">
            <v>10</v>
          </cell>
        </row>
        <row r="16">
          <cell r="D16">
            <v>50000</v>
          </cell>
          <cell r="F16">
            <v>10</v>
          </cell>
          <cell r="H16">
            <v>5000</v>
          </cell>
        </row>
        <row r="18">
          <cell r="D18">
            <v>5000</v>
          </cell>
          <cell r="F18">
            <v>25</v>
          </cell>
          <cell r="H18">
            <v>125000</v>
          </cell>
        </row>
        <row r="23">
          <cell r="I23">
            <v>90000</v>
          </cell>
          <cell r="K23">
            <v>0.2</v>
          </cell>
          <cell r="M23">
            <v>18000</v>
          </cell>
        </row>
        <row r="25">
          <cell r="E25">
            <v>18000</v>
          </cell>
          <cell r="G25">
            <v>50000</v>
          </cell>
          <cell r="I25">
            <v>68000</v>
          </cell>
          <cell r="K25">
            <v>10</v>
          </cell>
          <cell r="M25">
            <v>6800</v>
          </cell>
        </row>
        <row r="27">
          <cell r="I27">
            <v>6800</v>
          </cell>
          <cell r="K27">
            <v>25</v>
          </cell>
          <cell r="M27">
            <v>170000</v>
          </cell>
        </row>
        <row r="31">
          <cell r="E31">
            <v>0.3</v>
          </cell>
          <cell r="G31">
            <v>0.7</v>
          </cell>
          <cell r="I31">
            <v>90000</v>
          </cell>
          <cell r="K31">
            <v>0.17</v>
          </cell>
          <cell r="M31">
            <v>15300</v>
          </cell>
        </row>
        <row r="33">
          <cell r="C33">
            <v>15300</v>
          </cell>
          <cell r="E33">
            <v>0.7</v>
          </cell>
          <cell r="G33">
            <v>21857</v>
          </cell>
          <cell r="I33">
            <v>50000</v>
          </cell>
          <cell r="K33">
            <v>10</v>
          </cell>
          <cell r="M33">
            <v>7186</v>
          </cell>
        </row>
        <row r="37">
          <cell r="E37">
            <v>3800</v>
          </cell>
          <cell r="G37">
            <v>10</v>
          </cell>
          <cell r="I37">
            <v>38000</v>
          </cell>
          <cell r="K37">
            <v>50000</v>
          </cell>
          <cell r="M37">
            <v>-12000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4">
          <cell r="D14">
            <v>25</v>
          </cell>
          <cell r="F14">
            <v>15</v>
          </cell>
          <cell r="H14">
            <v>10</v>
          </cell>
        </row>
        <row r="16">
          <cell r="D16">
            <v>50000</v>
          </cell>
          <cell r="F16">
            <v>10</v>
          </cell>
          <cell r="H16">
            <v>5000</v>
          </cell>
        </row>
        <row r="18">
          <cell r="D18">
            <v>5000</v>
          </cell>
          <cell r="F18">
            <v>25</v>
          </cell>
          <cell r="H18">
            <v>187500</v>
          </cell>
        </row>
        <row r="23">
          <cell r="I23">
            <v>90000</v>
          </cell>
          <cell r="K23">
            <v>0.2</v>
          </cell>
          <cell r="M23">
            <v>18000</v>
          </cell>
        </row>
        <row r="25">
          <cell r="E25">
            <v>18000</v>
          </cell>
          <cell r="G25">
            <v>50000</v>
          </cell>
          <cell r="I25">
            <v>68000</v>
          </cell>
          <cell r="K25">
            <v>10</v>
          </cell>
          <cell r="M25">
            <v>6800</v>
          </cell>
        </row>
        <row r="27">
          <cell r="I27">
            <v>6800</v>
          </cell>
          <cell r="K27">
            <v>25</v>
          </cell>
          <cell r="M27">
            <v>170000</v>
          </cell>
        </row>
        <row r="31">
          <cell r="E31">
            <v>0.3</v>
          </cell>
          <cell r="G31">
            <v>0.7</v>
          </cell>
          <cell r="I31">
            <v>90000</v>
          </cell>
          <cell r="K31">
            <v>0.17</v>
          </cell>
          <cell r="M31">
            <v>15300</v>
          </cell>
        </row>
        <row r="33">
          <cell r="C33">
            <v>15300</v>
          </cell>
          <cell r="E33">
            <v>0.7</v>
          </cell>
          <cell r="G33">
            <v>21857</v>
          </cell>
          <cell r="I33">
            <v>50000</v>
          </cell>
          <cell r="K33">
            <v>10</v>
          </cell>
          <cell r="M33">
            <v>7186</v>
          </cell>
        </row>
        <row r="37">
          <cell r="E37">
            <v>3800</v>
          </cell>
          <cell r="G37">
            <v>10</v>
          </cell>
          <cell r="I37">
            <v>38000</v>
          </cell>
          <cell r="K37">
            <v>50000</v>
          </cell>
          <cell r="M37">
            <v>-12000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zoomScale="85" zoomScaleNormal="85" workbookViewId="0" topLeftCell="A1">
      <selection activeCell="F5" sqref="F5"/>
    </sheetView>
  </sheetViews>
  <sheetFormatPr defaultColWidth="9.140625" defaultRowHeight="12.75"/>
  <cols>
    <col min="1" max="1" width="4.7109375" style="0" customWidth="1"/>
    <col min="2" max="2" width="11.8515625" style="0" bestFit="1" customWidth="1"/>
    <col min="3" max="4" width="9.00390625" style="0" customWidth="1"/>
    <col min="5" max="5" width="9.7109375" style="0" bestFit="1" customWidth="1"/>
    <col min="6" max="7" width="9.28125" style="0" bestFit="1" customWidth="1"/>
    <col min="8" max="8" width="10.00390625" style="0" bestFit="1" customWidth="1"/>
    <col min="9" max="9" width="10.57421875" style="0" customWidth="1"/>
    <col min="11" max="11" width="9.421875" style="0" bestFit="1" customWidth="1"/>
    <col min="13" max="13" width="10.00390625" style="0" bestFit="1" customWidth="1"/>
    <col min="14" max="14" width="6.57421875" style="0" customWidth="1"/>
    <col min="15" max="15" width="3.7109375" style="0" customWidth="1"/>
    <col min="18" max="18" width="2.7109375" style="0" customWidth="1"/>
    <col min="19" max="19" width="6.7109375" style="0" customWidth="1"/>
    <col min="20" max="20" width="7.8515625" style="0" customWidth="1"/>
    <col min="21" max="21" width="8.57421875" style="0" customWidth="1"/>
    <col min="22" max="22" width="3.7109375" style="0" customWidth="1"/>
    <col min="23" max="23" width="6.7109375" style="0" customWidth="1"/>
    <col min="24" max="24" width="8.7109375" style="0" customWidth="1"/>
    <col min="26" max="26" width="3.7109375" style="0" customWidth="1"/>
    <col min="27" max="27" width="6.7109375" style="0" customWidth="1"/>
    <col min="30" max="30" width="3.7109375" style="0" customWidth="1"/>
    <col min="31" max="31" width="6.7109375" style="0" customWidth="1"/>
    <col min="32" max="33" width="8.7109375" style="0" customWidth="1"/>
    <col min="34" max="34" width="3.7109375" style="0" customWidth="1"/>
    <col min="35" max="35" width="6.7109375" style="0" customWidth="1"/>
    <col min="36" max="37" width="9.00390625" style="0" customWidth="1"/>
    <col min="38" max="38" width="3.7109375" style="0" customWidth="1"/>
  </cols>
  <sheetData>
    <row r="1" spans="2:15" ht="15.75">
      <c r="B1" s="12" t="s">
        <v>85</v>
      </c>
      <c r="L1" s="31" t="s">
        <v>58</v>
      </c>
      <c r="M1" s="31"/>
      <c r="O1" s="71"/>
    </row>
    <row r="2" spans="2:15" ht="13.5" thickBot="1">
      <c r="B2" s="48" t="s">
        <v>71</v>
      </c>
      <c r="M2" s="47"/>
      <c r="O2" s="73"/>
    </row>
    <row r="3" spans="2:15" ht="18.75" thickBot="1">
      <c r="B3" s="13" t="s">
        <v>52</v>
      </c>
      <c r="C3" s="68"/>
      <c r="D3" s="16"/>
      <c r="E3" s="17"/>
      <c r="F3" s="65"/>
      <c r="I3" s="42" t="s">
        <v>96</v>
      </c>
      <c r="J3" s="19"/>
      <c r="K3" s="19"/>
      <c r="L3" s="19"/>
      <c r="M3" s="19"/>
      <c r="N3" s="20"/>
      <c r="O3" s="71"/>
    </row>
    <row r="4" spans="2:15" ht="15.75">
      <c r="B4" s="12"/>
      <c r="C4" s="38" t="s">
        <v>97</v>
      </c>
      <c r="M4" s="47"/>
      <c r="O4" s="71"/>
    </row>
    <row r="5" spans="2:15" ht="18">
      <c r="B5" s="12"/>
      <c r="C5" s="66"/>
      <c r="F5" s="47"/>
      <c r="M5" s="47"/>
      <c r="O5" s="71"/>
    </row>
    <row r="6" spans="2:15" ht="15">
      <c r="B6" s="10" t="s">
        <v>41</v>
      </c>
      <c r="O6" s="71"/>
    </row>
    <row r="7" spans="2:15" ht="15">
      <c r="B7" s="11" t="s">
        <v>45</v>
      </c>
      <c r="O7" s="71"/>
    </row>
    <row r="8" spans="2:15" ht="15">
      <c r="B8" s="10" t="s">
        <v>47</v>
      </c>
      <c r="O8" s="71"/>
    </row>
    <row r="9" ht="12.75">
      <c r="O9" s="71"/>
    </row>
    <row r="10" spans="2:15" ht="12.75">
      <c r="B10" t="s">
        <v>63</v>
      </c>
      <c r="O10" s="71"/>
    </row>
    <row r="11" spans="4:15" ht="12.75">
      <c r="D11" s="50" t="s">
        <v>74</v>
      </c>
      <c r="H11" s="50" t="s">
        <v>75</v>
      </c>
      <c r="O11" s="71"/>
    </row>
    <row r="12" spans="4:15" ht="13.5" thickBot="1">
      <c r="D12" t="s">
        <v>25</v>
      </c>
      <c r="E12" t="s">
        <v>28</v>
      </c>
      <c r="G12" t="s">
        <v>29</v>
      </c>
      <c r="N12" s="5"/>
      <c r="O12" s="76"/>
    </row>
    <row r="13" spans="1:15" ht="13.5" thickBot="1">
      <c r="A13">
        <f>IF($H$75=0,"",IF('[2]Sheet1'!H14=H13,"",-2))</f>
      </c>
      <c r="D13" s="36"/>
      <c r="E13" s="49"/>
      <c r="F13" s="36"/>
      <c r="G13" s="6"/>
      <c r="H13" s="21"/>
      <c r="N13" s="5"/>
      <c r="O13" s="76"/>
    </row>
    <row r="14" spans="2:15" ht="13.5" thickBot="1">
      <c r="B14" t="s">
        <v>0</v>
      </c>
      <c r="D14" s="39" t="s">
        <v>19</v>
      </c>
      <c r="E14" s="39" t="s">
        <v>21</v>
      </c>
      <c r="F14" s="39"/>
      <c r="G14" s="39"/>
      <c r="H14" s="39"/>
      <c r="O14" s="71"/>
    </row>
    <row r="15" spans="1:15" ht="13.5" thickBot="1">
      <c r="A15">
        <f>IF($H$75=0,"",IF('[2]Sheet1'!H16=H15,"",-2))</f>
      </c>
      <c r="B15" t="s">
        <v>4</v>
      </c>
      <c r="D15" s="36"/>
      <c r="E15" s="49" t="s">
        <v>1</v>
      </c>
      <c r="F15" s="36"/>
      <c r="G15" s="6" t="s">
        <v>2</v>
      </c>
      <c r="H15" s="22"/>
      <c r="I15" t="s">
        <v>17</v>
      </c>
      <c r="O15" s="71"/>
    </row>
    <row r="16" spans="4:15" ht="13.5" thickBot="1">
      <c r="D16" s="39" t="s">
        <v>26</v>
      </c>
      <c r="E16" s="39"/>
      <c r="F16" s="39" t="s">
        <v>25</v>
      </c>
      <c r="G16" s="39" t="s">
        <v>27</v>
      </c>
      <c r="H16" s="39"/>
      <c r="O16" s="71"/>
    </row>
    <row r="17" spans="1:15" ht="13.5" thickBot="1">
      <c r="A17">
        <f>IF($H$75=0,"",IF('[2]Sheet1'!H18=H17,"",-2))</f>
      </c>
      <c r="B17" t="s">
        <v>5</v>
      </c>
      <c r="D17" s="37"/>
      <c r="E17" s="6" t="s">
        <v>7</v>
      </c>
      <c r="F17" s="36"/>
      <c r="G17" s="6" t="s">
        <v>2</v>
      </c>
      <c r="H17" s="21"/>
      <c r="O17" s="71"/>
    </row>
    <row r="18" spans="2:15" ht="12.75">
      <c r="B18" t="s">
        <v>73</v>
      </c>
      <c r="O18" s="71"/>
    </row>
    <row r="19" spans="3:15" ht="12.75">
      <c r="C19" t="s">
        <v>95</v>
      </c>
      <c r="O19" s="71"/>
    </row>
    <row r="20" spans="5:15" ht="12.75">
      <c r="E20" s="50" t="s">
        <v>74</v>
      </c>
      <c r="L20" s="50" t="s">
        <v>75</v>
      </c>
      <c r="O20" s="71"/>
    </row>
    <row r="21" spans="9:15" ht="13.5" thickBot="1">
      <c r="I21" t="s">
        <v>22</v>
      </c>
      <c r="J21" t="s">
        <v>23</v>
      </c>
      <c r="M21" t="s">
        <v>24</v>
      </c>
      <c r="O21" s="71"/>
    </row>
    <row r="22" spans="1:15" ht="13.5" thickBot="1">
      <c r="A22">
        <f>IF($H$75=0,"",IF('[2]Sheet1'!M23=M22,"",-2))</f>
      </c>
      <c r="E22" s="39"/>
      <c r="F22" s="39"/>
      <c r="G22" s="39"/>
      <c r="H22" s="39"/>
      <c r="I22" s="36"/>
      <c r="J22" s="6" t="s">
        <v>7</v>
      </c>
      <c r="K22" s="40"/>
      <c r="L22" s="6" t="s">
        <v>2</v>
      </c>
      <c r="M22" s="21"/>
      <c r="O22" s="71"/>
    </row>
    <row r="23" spans="5:15" ht="13.5" thickBot="1">
      <c r="E23" s="39" t="s">
        <v>24</v>
      </c>
      <c r="F23" s="39"/>
      <c r="G23" s="39" t="s">
        <v>19</v>
      </c>
      <c r="H23" s="39"/>
      <c r="I23" s="39" t="s">
        <v>43</v>
      </c>
      <c r="J23" s="39" t="s">
        <v>21</v>
      </c>
      <c r="K23" s="39"/>
      <c r="L23" s="39"/>
      <c r="M23" s="39"/>
      <c r="O23" s="71"/>
    </row>
    <row r="24" spans="1:15" ht="13.5" thickBot="1">
      <c r="A24">
        <f>IF($H$75=0,"",IF('[2]Sheet1'!M25=M24,"",-2))</f>
      </c>
      <c r="B24" t="s">
        <v>16</v>
      </c>
      <c r="E24" s="36"/>
      <c r="F24" s="6" t="s">
        <v>6</v>
      </c>
      <c r="G24" s="36"/>
      <c r="H24" s="6" t="s">
        <v>2</v>
      </c>
      <c r="I24" s="36"/>
      <c r="J24" s="6" t="s">
        <v>1</v>
      </c>
      <c r="K24" s="36"/>
      <c r="L24" s="6" t="s">
        <v>2</v>
      </c>
      <c r="M24" s="22"/>
      <c r="N24" t="s">
        <v>42</v>
      </c>
      <c r="O24" s="71"/>
    </row>
    <row r="25" spans="5:15" ht="13.5" thickBot="1">
      <c r="E25" s="39"/>
      <c r="F25" s="39"/>
      <c r="G25" s="39"/>
      <c r="H25" s="39"/>
      <c r="I25" s="39" t="s">
        <v>44</v>
      </c>
      <c r="J25" s="39"/>
      <c r="K25" s="39" t="s">
        <v>25</v>
      </c>
      <c r="L25" s="39"/>
      <c r="M25" s="39"/>
      <c r="O25" s="71"/>
    </row>
    <row r="26" spans="1:15" ht="13.5" thickBot="1">
      <c r="A26">
        <f>IF($H$75=0,"",IF('[2]Sheet1'!M27=M26,"",-2))</f>
      </c>
      <c r="B26" t="s">
        <v>15</v>
      </c>
      <c r="E26" s="39"/>
      <c r="F26" s="39"/>
      <c r="G26" s="39"/>
      <c r="H26" s="39"/>
      <c r="I26" s="37"/>
      <c r="J26" s="6" t="s">
        <v>7</v>
      </c>
      <c r="K26" s="36"/>
      <c r="L26" s="6" t="s">
        <v>2</v>
      </c>
      <c r="M26" s="21"/>
      <c r="O26" s="71"/>
    </row>
    <row r="27" spans="2:15" ht="12.75">
      <c r="B27" s="15" t="s">
        <v>89</v>
      </c>
      <c r="O27" s="71"/>
    </row>
    <row r="28" spans="5:15" ht="12.75">
      <c r="E28" s="50" t="s">
        <v>74</v>
      </c>
      <c r="L28" s="50" t="s">
        <v>75</v>
      </c>
      <c r="O28" s="71"/>
    </row>
    <row r="29" spans="1:15" ht="13.5" thickBot="1">
      <c r="A29">
        <f>IF($H$75=0,"",IF('[2]Sheet1'!G31=G30,"",-2))</f>
      </c>
      <c r="B29" t="s">
        <v>90</v>
      </c>
      <c r="C29" t="s">
        <v>13</v>
      </c>
      <c r="E29" t="s">
        <v>12</v>
      </c>
      <c r="G29" t="s">
        <v>14</v>
      </c>
      <c r="H29" t="s">
        <v>91</v>
      </c>
      <c r="K29" t="s">
        <v>14</v>
      </c>
      <c r="L29" t="s">
        <v>18</v>
      </c>
      <c r="O29" s="71"/>
    </row>
    <row r="30" spans="1:15" ht="13.5" thickBot="1">
      <c r="A30">
        <f>IF($H$75=0,"",IF('[2]Sheet1'!M31=#REF!,"",-2))</f>
      </c>
      <c r="C30" s="14">
        <v>1</v>
      </c>
      <c r="D30" s="2" t="s">
        <v>8</v>
      </c>
      <c r="E30" s="40"/>
      <c r="F30" s="2" t="s">
        <v>2</v>
      </c>
      <c r="G30" s="23"/>
      <c r="I30" s="36"/>
      <c r="J30" s="1" t="s">
        <v>1</v>
      </c>
      <c r="K30" s="40"/>
      <c r="L30" s="1" t="s">
        <v>10</v>
      </c>
      <c r="M30" s="21"/>
      <c r="O30" s="71"/>
    </row>
    <row r="31" spans="6:15" ht="13.5" thickBot="1">
      <c r="F31" t="s">
        <v>92</v>
      </c>
      <c r="I31" t="s">
        <v>20</v>
      </c>
      <c r="J31" t="s">
        <v>21</v>
      </c>
      <c r="O31" s="71"/>
    </row>
    <row r="32" spans="1:15" ht="13.5" thickBot="1">
      <c r="A32">
        <f>IF($H$75=0,"",IF('[2]Sheet1'!M33=M32,"",-2))</f>
      </c>
      <c r="E32" s="39"/>
      <c r="F32" s="1" t="s">
        <v>93</v>
      </c>
      <c r="G32" s="36"/>
      <c r="H32" s="6" t="s">
        <v>6</v>
      </c>
      <c r="I32" s="36"/>
      <c r="J32" s="6" t="s">
        <v>11</v>
      </c>
      <c r="K32" s="36"/>
      <c r="L32" s="1" t="s">
        <v>2</v>
      </c>
      <c r="M32" s="22"/>
      <c r="N32" t="s">
        <v>42</v>
      </c>
      <c r="O32" s="71"/>
    </row>
    <row r="33" spans="2:15" ht="12.75">
      <c r="B33" t="s">
        <v>46</v>
      </c>
      <c r="O33" s="71"/>
    </row>
    <row r="34" spans="5:15" ht="12.75">
      <c r="E34" s="50" t="s">
        <v>74</v>
      </c>
      <c r="L34" s="50" t="s">
        <v>75</v>
      </c>
      <c r="O34" s="71"/>
    </row>
    <row r="35" spans="5:15" ht="13.5" thickBot="1">
      <c r="E35" t="s">
        <v>31</v>
      </c>
      <c r="F35" t="s">
        <v>29</v>
      </c>
      <c r="G35" s="39"/>
      <c r="H35" s="39"/>
      <c r="I35" s="39" t="s">
        <v>32</v>
      </c>
      <c r="J35" s="39"/>
      <c r="K35" s="39" t="s">
        <v>19</v>
      </c>
      <c r="L35" s="39"/>
      <c r="M35" s="39"/>
      <c r="O35" s="71"/>
    </row>
    <row r="36" spans="1:15" ht="13.5" thickBot="1">
      <c r="A36">
        <f>IF($H$75=0,"",IF('[2]Sheet1'!M37=M36,"",-2))</f>
      </c>
      <c r="E36" s="37"/>
      <c r="F36" s="1" t="s">
        <v>87</v>
      </c>
      <c r="G36" s="36"/>
      <c r="H36" s="6" t="s">
        <v>2</v>
      </c>
      <c r="I36" s="36"/>
      <c r="J36" s="6" t="s">
        <v>8</v>
      </c>
      <c r="K36" s="36"/>
      <c r="L36" s="6" t="s">
        <v>2</v>
      </c>
      <c r="M36" s="64"/>
      <c r="N36" t="s">
        <v>61</v>
      </c>
      <c r="O36" s="71"/>
    </row>
    <row r="39" spans="1:15" ht="12.75" hidden="1">
      <c r="A39" s="35" t="s">
        <v>62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</row>
    <row r="40" spans="2:15" ht="12.75" hidden="1">
      <c r="B40" s="41" t="s">
        <v>68</v>
      </c>
      <c r="J40" s="38" t="s">
        <v>76</v>
      </c>
      <c r="L40" s="35" t="s">
        <v>77</v>
      </c>
      <c r="O40" s="34"/>
    </row>
    <row r="41" spans="5:15" ht="12.75" hidden="1">
      <c r="E41" s="50" t="s">
        <v>74</v>
      </c>
      <c r="O41" s="34"/>
    </row>
    <row r="42" spans="4:15" ht="12.75" hidden="1">
      <c r="D42" t="s">
        <v>25</v>
      </c>
      <c r="E42" t="s">
        <v>28</v>
      </c>
      <c r="G42" t="s">
        <v>29</v>
      </c>
      <c r="O42" s="34"/>
    </row>
    <row r="43" spans="4:15" ht="13.5" hidden="1" thickBot="1">
      <c r="D43" s="36">
        <f>IF($H$75=0,"",IF('[2]Sheet1'!D14=D13,"",'[1]Sheet1'!D14))</f>
      </c>
      <c r="E43" s="3" t="s">
        <v>8</v>
      </c>
      <c r="F43" s="36">
        <f>IF($H$75=0,"",IF('[2]Sheet1'!F14=F13,"",'[1]Sheet1'!F14))</f>
      </c>
      <c r="G43" s="1" t="s">
        <v>2</v>
      </c>
      <c r="H43" s="21">
        <f>IF($H$75=0,"",IF('[2]Sheet1'!H14=H13,"",'[1]Sheet1'!H14))</f>
      </c>
      <c r="O43" s="34"/>
    </row>
    <row r="44" spans="1:15" ht="12.75" hidden="1">
      <c r="A44" s="51"/>
      <c r="C44" s="38" t="s">
        <v>64</v>
      </c>
      <c r="D44" s="59">
        <f>+D13</f>
        <v>0</v>
      </c>
      <c r="F44" s="59">
        <f>+F13</f>
        <v>0</v>
      </c>
      <c r="H44" s="59">
        <f>+H13</f>
        <v>0</v>
      </c>
      <c r="O44" s="34"/>
    </row>
    <row r="45" spans="2:15" ht="12.75" hidden="1">
      <c r="B45" t="s">
        <v>0</v>
      </c>
      <c r="D45" t="s">
        <v>19</v>
      </c>
      <c r="E45" t="s">
        <v>21</v>
      </c>
      <c r="O45" s="34"/>
    </row>
    <row r="46" spans="2:15" ht="13.5" hidden="1" thickBot="1">
      <c r="B46" t="s">
        <v>4</v>
      </c>
      <c r="D46" s="36">
        <f>IF($H$75=0,"",IF('[2]Sheet1'!D16=D15,"",'[1]Sheet1'!D16))</f>
      </c>
      <c r="E46" s="4" t="s">
        <v>1</v>
      </c>
      <c r="F46" s="36">
        <f>IF($H$75=0,"",IF('[2]Sheet1'!F16=F15,"",'[1]Sheet1'!F16))</f>
      </c>
      <c r="G46" s="1" t="s">
        <v>2</v>
      </c>
      <c r="H46" s="21">
        <f>IF($H$75=0,"",IF('[2]Sheet1'!H16=H15,"",'[1]Sheet1'!H16))</f>
      </c>
      <c r="I46" t="s">
        <v>17</v>
      </c>
      <c r="O46" s="34"/>
    </row>
    <row r="47" spans="1:15" ht="12.75" hidden="1">
      <c r="A47" s="51"/>
      <c r="C47" s="38" t="s">
        <v>64</v>
      </c>
      <c r="D47" s="59">
        <f>+D15</f>
        <v>0</v>
      </c>
      <c r="F47" s="59">
        <f>+F15</f>
        <v>0</v>
      </c>
      <c r="H47" s="59">
        <f>+H15</f>
        <v>0</v>
      </c>
      <c r="O47" s="34"/>
    </row>
    <row r="48" spans="4:15" ht="12.75" hidden="1">
      <c r="D48" t="s">
        <v>26</v>
      </c>
      <c r="F48" t="s">
        <v>25</v>
      </c>
      <c r="G48" t="s">
        <v>27</v>
      </c>
      <c r="L48" s="39"/>
      <c r="O48" s="34"/>
    </row>
    <row r="49" spans="2:15" ht="13.5" hidden="1" thickBot="1">
      <c r="B49" t="s">
        <v>5</v>
      </c>
      <c r="D49" s="36">
        <f>IF($H$75=0,"",IF('[2]Sheet1'!D18=D17,"",'[1]Sheet1'!D18))</f>
      </c>
      <c r="E49" s="1" t="s">
        <v>7</v>
      </c>
      <c r="F49" s="36">
        <f>IF($H$75=0,"",IF('[2]Sheet1'!F18=F17,"",'[1]Sheet1'!F18))</f>
      </c>
      <c r="G49" s="1" t="s">
        <v>2</v>
      </c>
      <c r="H49" s="21">
        <f>IF($H$75=0,"",IF('[2]Sheet1'!H18=H17,"",'[1]Sheet1'!H18))</f>
      </c>
      <c r="O49" s="34"/>
    </row>
    <row r="50" spans="1:15" ht="12.75" hidden="1">
      <c r="A50" s="51"/>
      <c r="C50" s="38" t="s">
        <v>64</v>
      </c>
      <c r="D50" s="59">
        <f>+D17</f>
        <v>0</v>
      </c>
      <c r="F50" s="59">
        <f>+F17</f>
        <v>0</v>
      </c>
      <c r="H50" s="59">
        <f>+H17</f>
        <v>0</v>
      </c>
      <c r="O50" s="34"/>
    </row>
    <row r="51" spans="2:15" ht="12.75" hidden="1">
      <c r="B51" s="41" t="s">
        <v>67</v>
      </c>
      <c r="O51" s="34"/>
    </row>
    <row r="52" spans="3:15" ht="12.75" hidden="1">
      <c r="C52" t="s">
        <v>3</v>
      </c>
      <c r="O52" s="34"/>
    </row>
    <row r="53" spans="5:15" ht="12.75" hidden="1">
      <c r="E53" s="50" t="s">
        <v>74</v>
      </c>
      <c r="O53" s="34"/>
    </row>
    <row r="54" spans="9:15" ht="12.75" hidden="1">
      <c r="I54" t="s">
        <v>22</v>
      </c>
      <c r="J54" t="s">
        <v>23</v>
      </c>
      <c r="M54" t="s">
        <v>24</v>
      </c>
      <c r="O54" s="34"/>
    </row>
    <row r="55" spans="9:15" ht="13.5" hidden="1" thickBot="1">
      <c r="I55" s="36">
        <f>IF($H$75=0,"",IF('[2]Sheet1'!I23=I22,"",'[1]Sheet1'!I23))</f>
      </c>
      <c r="J55" s="1" t="s">
        <v>7</v>
      </c>
      <c r="K55" s="40">
        <f>IF($H$75=0,"",IF('[2]Sheet1'!K23=K22,"",'[1]Sheet1'!K23))</f>
      </c>
      <c r="L55" s="1" t="s">
        <v>2</v>
      </c>
      <c r="M55" s="21">
        <f>IF($H$75=0,"",IF('[2]Sheet1'!M23=M22,"",'[1]Sheet1'!M23))</f>
      </c>
      <c r="O55" s="34"/>
    </row>
    <row r="56" spans="1:15" ht="12.75" hidden="1">
      <c r="A56" s="51"/>
      <c r="H56" s="38" t="s">
        <v>64</v>
      </c>
      <c r="I56" s="59">
        <f>I22</f>
        <v>0</v>
      </c>
      <c r="K56" s="60">
        <f>K22</f>
        <v>0</v>
      </c>
      <c r="M56" s="59">
        <f>M22</f>
        <v>0</v>
      </c>
      <c r="O56" s="34"/>
    </row>
    <row r="57" spans="5:15" ht="12.75" hidden="1">
      <c r="E57" t="s">
        <v>24</v>
      </c>
      <c r="G57" t="s">
        <v>19</v>
      </c>
      <c r="I57" t="s">
        <v>43</v>
      </c>
      <c r="J57" t="s">
        <v>21</v>
      </c>
      <c r="O57" s="34"/>
    </row>
    <row r="58" spans="2:15" ht="13.5" hidden="1" thickBot="1">
      <c r="B58" t="s">
        <v>16</v>
      </c>
      <c r="E58" s="36">
        <f>IF($H$75=0,"",IF('[2]Sheet1'!E25=E24,"",'[1]Sheet1'!E25))</f>
      </c>
      <c r="F58" s="1" t="s">
        <v>6</v>
      </c>
      <c r="G58" s="36">
        <f>IF($H$75=0,"",IF('[2]Sheet1'!G25=G24,"",'[1]Sheet1'!G25))</f>
      </c>
      <c r="H58" s="1" t="s">
        <v>2</v>
      </c>
      <c r="I58" s="36">
        <f>IF($H$75=0,"",IF('[2]Sheet1'!I25=I24,"",'[1]Sheet1'!I25))</f>
      </c>
      <c r="J58" s="6" t="s">
        <v>1</v>
      </c>
      <c r="K58" s="36">
        <f>IF($H$75=0,"",IF('[2]Sheet1'!K25=K24,"",'[1]Sheet1'!K25))</f>
      </c>
      <c r="L58" s="1" t="s">
        <v>2</v>
      </c>
      <c r="M58" s="21">
        <f>IF($H$75=0,"",IF('[2]Sheet1'!M25=M24,"",'[1]Sheet1'!M25))</f>
      </c>
      <c r="N58" t="s">
        <v>42</v>
      </c>
      <c r="O58" s="34"/>
    </row>
    <row r="59" spans="1:15" ht="12.75" hidden="1">
      <c r="A59" s="51"/>
      <c r="D59" s="38" t="s">
        <v>64</v>
      </c>
      <c r="E59" s="59">
        <f>E24</f>
        <v>0</v>
      </c>
      <c r="G59" s="59">
        <f>G24</f>
        <v>0</v>
      </c>
      <c r="I59" s="59">
        <f>I24</f>
        <v>0</v>
      </c>
      <c r="K59" s="59">
        <f>K24</f>
        <v>0</v>
      </c>
      <c r="M59" s="59">
        <f>M24</f>
        <v>0</v>
      </c>
      <c r="O59" s="34"/>
    </row>
    <row r="60" spans="9:15" ht="12.75" hidden="1">
      <c r="I60" t="s">
        <v>44</v>
      </c>
      <c r="K60" t="s">
        <v>25</v>
      </c>
      <c r="O60" s="34"/>
    </row>
    <row r="61" spans="2:15" ht="13.5" hidden="1" thickBot="1">
      <c r="B61" t="s">
        <v>15</v>
      </c>
      <c r="I61" s="36">
        <f>IF($H$75=0,"",IF('[2]Sheet1'!I27=I26,"",'[1]Sheet1'!I27))</f>
      </c>
      <c r="J61" s="1" t="s">
        <v>7</v>
      </c>
      <c r="K61" s="36">
        <f>IF($H$75=0,"",IF('[2]Sheet1'!K27=K26,"",'[1]Sheet1'!K27))</f>
      </c>
      <c r="L61" s="1" t="s">
        <v>2</v>
      </c>
      <c r="M61" s="21">
        <f>IF($H$75=0,"",IF('[2]Sheet1'!M27=M26,"",'[1]Sheet1'!M27))</f>
      </c>
      <c r="O61" s="34"/>
    </row>
    <row r="62" spans="1:15" ht="12.75" hidden="1">
      <c r="A62" s="51"/>
      <c r="H62" s="38" t="s">
        <v>64</v>
      </c>
      <c r="I62" s="59">
        <f>I26</f>
        <v>0</v>
      </c>
      <c r="K62" s="59">
        <f>K26</f>
        <v>0</v>
      </c>
      <c r="M62" s="59">
        <f>M26</f>
        <v>0</v>
      </c>
      <c r="O62" s="34"/>
    </row>
    <row r="63" spans="2:15" ht="12.75" hidden="1">
      <c r="B63" s="41" t="s">
        <v>66</v>
      </c>
      <c r="O63" s="34"/>
    </row>
    <row r="64" spans="3:15" ht="12.75" hidden="1">
      <c r="C64" t="s">
        <v>13</v>
      </c>
      <c r="E64" t="s">
        <v>12</v>
      </c>
      <c r="G64" t="s">
        <v>14</v>
      </c>
      <c r="I64" t="s">
        <v>9</v>
      </c>
      <c r="J64" t="s">
        <v>72</v>
      </c>
      <c r="L64" t="s">
        <v>30</v>
      </c>
      <c r="O64" s="34"/>
    </row>
    <row r="65" spans="3:15" ht="13.5" hidden="1" thickBot="1">
      <c r="C65" s="14">
        <v>1</v>
      </c>
      <c r="D65" s="2" t="s">
        <v>8</v>
      </c>
      <c r="E65" s="40">
        <f>IF($H$75=0,"",IF('[2]Sheet1'!E31=E30,"",'[1]Sheet1'!E31))</f>
      </c>
      <c r="F65" s="2" t="s">
        <v>2</v>
      </c>
      <c r="G65" s="23">
        <f>IF($H$75=0,"",IF('[2]Sheet1'!G31=G30,"",'[1]Sheet1'!G31))</f>
      </c>
      <c r="I65" s="36">
        <f>IF($H$75=0,"",IF('[2]Sheet1'!I31=#REF!,"",'[1]Sheet1'!I31))</f>
      </c>
      <c r="J65" s="2" t="s">
        <v>8</v>
      </c>
      <c r="K65" s="40">
        <f>IF($H$75=0,"",IF('[2]Sheet1'!K31=#REF!,"",'[1]Sheet1'!K31))</f>
      </c>
      <c r="L65" s="2" t="s">
        <v>2</v>
      </c>
      <c r="M65" s="21">
        <f>IF($H$75=0,"",IF('[2]Sheet1'!M31=#REF!,"",'[1]Sheet1'!M31))</f>
      </c>
      <c r="O65" s="34"/>
    </row>
    <row r="66" spans="1:15" ht="13.5" hidden="1" thickBot="1">
      <c r="A66" s="51"/>
      <c r="C66" s="38" t="s">
        <v>64</v>
      </c>
      <c r="E66" s="63">
        <f>E30</f>
        <v>0</v>
      </c>
      <c r="G66" s="63">
        <f>G30</f>
        <v>0</v>
      </c>
      <c r="I66" s="62" t="e">
        <f>#REF!</f>
        <v>#REF!</v>
      </c>
      <c r="K66" s="63" t="e">
        <f>#REF!</f>
        <v>#REF!</v>
      </c>
      <c r="M66" s="62" t="e">
        <f>#REF!</f>
        <v>#REF!</v>
      </c>
      <c r="O66" s="34"/>
    </row>
    <row r="67" spans="3:15" ht="13.5" hidden="1" thickBot="1">
      <c r="C67" s="36">
        <f>IF($H$75=0,"",IF('[2]Sheet1'!C33=C32,"",'[1]Sheet1'!C33))</f>
      </c>
      <c r="D67" s="1" t="s">
        <v>1</v>
      </c>
      <c r="E67" s="40">
        <f>IF($H$75=0,"",IF('[2]Sheet1'!E33=E32,"",'[1]Sheet1'!E33))</f>
      </c>
      <c r="F67" s="1" t="s">
        <v>10</v>
      </c>
      <c r="G67" s="36">
        <f>IF($H$75=0,"",IF('[2]Sheet1'!G33=G32,"",'[1]Sheet1'!G33))</f>
      </c>
      <c r="H67" s="1" t="s">
        <v>6</v>
      </c>
      <c r="I67" s="36">
        <f>IF($H$75=0,"",IF('[2]Sheet1'!I33=I32,"",'[1]Sheet1'!I33))</f>
      </c>
      <c r="J67" s="1" t="s">
        <v>11</v>
      </c>
      <c r="K67" s="36">
        <f>IF($H$75=0,"",IF('[2]Sheet1'!K33=K32,"",'[1]Sheet1'!K33))</f>
      </c>
      <c r="L67" s="1" t="s">
        <v>2</v>
      </c>
      <c r="M67" s="21">
        <f>IF($H$75=0,"",IF('[2]Sheet1'!M33=M32,"",'[1]Sheet1'!M33))</f>
      </c>
      <c r="N67" t="s">
        <v>42</v>
      </c>
      <c r="O67" s="34"/>
    </row>
    <row r="68" spans="1:15" ht="12.75" hidden="1">
      <c r="A68" s="51"/>
      <c r="B68" s="38" t="s">
        <v>64</v>
      </c>
      <c r="C68" s="59">
        <f>C32</f>
        <v>0</v>
      </c>
      <c r="E68" s="60">
        <f>E32</f>
        <v>0</v>
      </c>
      <c r="G68" s="61">
        <f>G32</f>
        <v>0</v>
      </c>
      <c r="I68" s="59">
        <f>I32</f>
        <v>0</v>
      </c>
      <c r="J68" s="39"/>
      <c r="K68" s="59">
        <f>K32</f>
        <v>0</v>
      </c>
      <c r="L68" s="39"/>
      <c r="M68" s="59">
        <f>M32</f>
        <v>0</v>
      </c>
      <c r="O68" s="34"/>
    </row>
    <row r="69" spans="2:15" ht="12.75" hidden="1">
      <c r="B69" s="41" t="s">
        <v>65</v>
      </c>
      <c r="O69" s="34"/>
    </row>
    <row r="70" spans="5:15" ht="12.75" hidden="1">
      <c r="E70" s="50" t="s">
        <v>74</v>
      </c>
      <c r="O70" s="34"/>
    </row>
    <row r="71" spans="5:15" ht="12.75" hidden="1">
      <c r="E71" t="s">
        <v>31</v>
      </c>
      <c r="F71" t="s">
        <v>29</v>
      </c>
      <c r="I71" t="s">
        <v>32</v>
      </c>
      <c r="K71" t="s">
        <v>19</v>
      </c>
      <c r="O71" s="34"/>
    </row>
    <row r="72" spans="1:15" ht="13.5" hidden="1" thickBot="1">
      <c r="A72" s="51"/>
      <c r="E72" s="36">
        <f>IF($H$75=0,"",IF('[2]Sheet1'!E37=E36,"",'[1]Sheet1'!E37))</f>
      </c>
      <c r="F72" s="1" t="s">
        <v>7</v>
      </c>
      <c r="G72" s="36">
        <f>IF($H$75=0,"",IF('[2]Sheet1'!G37=G36,"",'[1]Sheet1'!G37))</f>
      </c>
      <c r="H72" s="2" t="s">
        <v>2</v>
      </c>
      <c r="I72" s="52">
        <f>IF($H$75=0,"",IF('[2]Sheet1'!I37=I36,"",'[1]Sheet1'!I37))</f>
      </c>
      <c r="J72" s="2" t="s">
        <v>8</v>
      </c>
      <c r="K72" s="52">
        <f>IF($H$75=0,"",IF('[2]Sheet1'!K37=K36,"",'[1]Sheet1'!K37))</f>
      </c>
      <c r="L72" s="1" t="s">
        <v>2</v>
      </c>
      <c r="M72" s="57">
        <f>IF($H$75=0,"",IF('[2]Sheet1'!M37=M36,"",'[1]Sheet1'!M37))</f>
      </c>
      <c r="N72">
        <f>IF($H$75=0,"",IF('[2]Sheet1'!M72=M72,"","LOSS"))</f>
      </c>
      <c r="O72" s="34"/>
    </row>
    <row r="73" spans="1:15" ht="12.75" hidden="1">
      <c r="A73" t="e">
        <f>Sheet2!#REF!</f>
        <v>#REF!</v>
      </c>
      <c r="B73" s="38" t="s">
        <v>78</v>
      </c>
      <c r="E73" s="58">
        <f>E36</f>
        <v>0</v>
      </c>
      <c r="F73" s="5"/>
      <c r="G73" s="58">
        <f>G36</f>
        <v>0</v>
      </c>
      <c r="H73" s="5"/>
      <c r="I73" s="58">
        <f>I36</f>
        <v>0</v>
      </c>
      <c r="J73" s="5"/>
      <c r="K73" s="58">
        <f>K36</f>
        <v>0</v>
      </c>
      <c r="L73" s="5"/>
      <c r="M73" s="58">
        <f>M36</f>
        <v>0</v>
      </c>
      <c r="O73" s="34"/>
    </row>
    <row r="74" spans="1:15" ht="12.75" hidden="1">
      <c r="A74" t="e">
        <f>SUM(A13:A73)</f>
        <v>#REF!</v>
      </c>
      <c r="B74" s="43" t="s">
        <v>69</v>
      </c>
      <c r="C74" s="38" t="s">
        <v>81</v>
      </c>
      <c r="D74" s="38"/>
      <c r="E74" s="44"/>
      <c r="F74" s="38"/>
      <c r="G74" s="38"/>
      <c r="O74" s="34"/>
    </row>
    <row r="75" spans="2:15" ht="12.75" hidden="1">
      <c r="B75" s="45" t="s">
        <v>70</v>
      </c>
      <c r="C75" s="38"/>
      <c r="D75" s="38"/>
      <c r="E75" s="44"/>
      <c r="F75" s="38"/>
      <c r="H75" s="46"/>
      <c r="O75" s="34"/>
    </row>
    <row r="76" spans="1:15" ht="12.75" hidden="1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</row>
  </sheetData>
  <sheetProtection password="D2C5" sheet="1" objects="1" scenarios="1"/>
  <printOptions/>
  <pageMargins left="0.39" right="0.49" top="1" bottom="0.5" header="0.5" footer="0.5"/>
  <pageSetup horizontalDpi="600" verticalDpi="600" orientation="landscape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7"/>
  <sheetViews>
    <sheetView zoomScale="85" zoomScaleNormal="85" workbookViewId="0" topLeftCell="A1">
      <selection activeCell="AA15" sqref="AA15"/>
    </sheetView>
  </sheetViews>
  <sheetFormatPr defaultColWidth="9.140625" defaultRowHeight="12.75"/>
  <cols>
    <col min="1" max="1" width="3.7109375" style="0" customWidth="1"/>
    <col min="2" max="30" width="3.421875" style="0" customWidth="1"/>
    <col min="31" max="31" width="9.8515625" style="0" customWidth="1"/>
    <col min="32" max="32" width="3.421875" style="0" customWidth="1"/>
    <col min="34" max="34" width="3.421875" style="0" customWidth="1"/>
  </cols>
  <sheetData>
    <row r="1" spans="2:34" ht="15.75">
      <c r="B1" s="12" t="s">
        <v>86</v>
      </c>
      <c r="AB1" s="31" t="s">
        <v>57</v>
      </c>
      <c r="AC1" s="31"/>
      <c r="AD1" s="31"/>
      <c r="AE1" s="31"/>
      <c r="AH1" s="71"/>
    </row>
    <row r="2" spans="2:34" ht="16.5" thickBot="1">
      <c r="B2" s="11" t="s">
        <v>82</v>
      </c>
      <c r="AH2" s="71"/>
    </row>
    <row r="3" spans="2:34" ht="18.75" thickBot="1">
      <c r="B3" t="s">
        <v>51</v>
      </c>
      <c r="E3" s="69">
        <f>IF(Sheet1!C3=0,"",Sheet1!C3)</f>
      </c>
      <c r="F3" s="16"/>
      <c r="G3" s="16"/>
      <c r="H3" s="16"/>
      <c r="I3" s="16"/>
      <c r="J3" s="16"/>
      <c r="K3" s="16"/>
      <c r="L3" s="16"/>
      <c r="M3" s="16"/>
      <c r="N3" s="17"/>
      <c r="U3" s="18" t="s">
        <v>84</v>
      </c>
      <c r="V3" s="19"/>
      <c r="W3" s="19"/>
      <c r="X3" s="19"/>
      <c r="Y3" s="19"/>
      <c r="Z3" s="19"/>
      <c r="AA3" s="19"/>
      <c r="AB3" s="19"/>
      <c r="AC3" s="19"/>
      <c r="AD3" s="19"/>
      <c r="AE3" s="20"/>
      <c r="AH3" s="71"/>
    </row>
    <row r="4" spans="2:34" ht="12.75">
      <c r="B4" t="s">
        <v>40</v>
      </c>
      <c r="E4" s="31" t="s">
        <v>83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AC4" s="15"/>
      <c r="AE4" s="32" t="s">
        <v>60</v>
      </c>
      <c r="AH4" s="71"/>
    </row>
    <row r="5" spans="2:34" ht="13.5" thickBot="1">
      <c r="B5" s="1" t="s">
        <v>38</v>
      </c>
      <c r="D5" s="53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75"/>
      <c r="Y5" s="29"/>
      <c r="AA5" t="s">
        <v>88</v>
      </c>
      <c r="AH5" s="71"/>
    </row>
    <row r="6" spans="4:34" ht="12.75">
      <c r="D6" s="25"/>
      <c r="E6" s="26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75"/>
      <c r="Y6" s="28"/>
      <c r="AE6" s="32"/>
      <c r="AH6" s="72"/>
    </row>
    <row r="7" spans="4:34" ht="12.75">
      <c r="D7" s="25"/>
      <c r="E7" s="26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75"/>
      <c r="Y7" s="28"/>
      <c r="AH7" s="71"/>
    </row>
    <row r="8" spans="4:34" ht="12.75">
      <c r="D8" s="25"/>
      <c r="E8" s="26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75"/>
      <c r="Y8" s="28"/>
      <c r="AH8" s="71"/>
    </row>
    <row r="9" spans="4:34" ht="12.75">
      <c r="D9" s="25"/>
      <c r="E9" s="26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75"/>
      <c r="Y9" s="28"/>
      <c r="AA9" s="24" t="s">
        <v>54</v>
      </c>
      <c r="AH9" s="71"/>
    </row>
    <row r="10" spans="2:34" ht="13.5" thickBot="1">
      <c r="B10" s="1" t="s">
        <v>34</v>
      </c>
      <c r="D10" s="53"/>
      <c r="E10" s="26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75"/>
      <c r="Y10" s="29"/>
      <c r="AA10" t="s">
        <v>55</v>
      </c>
      <c r="AH10" s="71"/>
    </row>
    <row r="11" spans="4:34" ht="12.75">
      <c r="D11" s="25"/>
      <c r="E11" s="26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75"/>
      <c r="Y11" s="28"/>
      <c r="AE11" s="32"/>
      <c r="AH11" s="72"/>
    </row>
    <row r="12" spans="4:34" ht="12.75">
      <c r="D12" s="25"/>
      <c r="E12" s="26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75"/>
      <c r="Y12" s="28"/>
      <c r="AH12" s="71"/>
    </row>
    <row r="13" spans="1:34" ht="12.75">
      <c r="A13" s="5"/>
      <c r="D13" s="25"/>
      <c r="E13" s="26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75"/>
      <c r="Y13" s="28"/>
      <c r="AH13" s="71"/>
    </row>
    <row r="14" spans="1:34" ht="12.75">
      <c r="A14" s="5"/>
      <c r="D14" s="25"/>
      <c r="E14" s="26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75"/>
      <c r="Y14" s="28"/>
      <c r="AH14" s="71"/>
    </row>
    <row r="15" spans="2:34" ht="13.5" thickBot="1">
      <c r="B15" s="1" t="s">
        <v>37</v>
      </c>
      <c r="D15" s="53"/>
      <c r="E15" s="26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75"/>
      <c r="Y15" s="29"/>
      <c r="AH15" s="71"/>
    </row>
    <row r="16" spans="4:34" ht="13.5" thickBot="1">
      <c r="D16" s="25"/>
      <c r="E16" s="26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75"/>
      <c r="Y16" s="28"/>
      <c r="AE16" s="70" t="s">
        <v>94</v>
      </c>
      <c r="AH16" s="71"/>
    </row>
    <row r="17" spans="4:34" ht="13.5" thickBot="1">
      <c r="D17" s="25"/>
      <c r="E17" s="26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75"/>
      <c r="Y17" s="28"/>
      <c r="AA17" t="s">
        <v>53</v>
      </c>
      <c r="AE17" s="56"/>
      <c r="AH17" s="71"/>
    </row>
    <row r="18" spans="4:34" ht="12.75">
      <c r="D18" s="25"/>
      <c r="E18" s="26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75"/>
      <c r="Y18" s="28"/>
      <c r="AA18" s="7"/>
      <c r="AD18" s="1"/>
      <c r="AE18" s="52"/>
      <c r="AH18" s="71"/>
    </row>
    <row r="19" spans="4:34" ht="13.5" thickBot="1">
      <c r="D19" s="25"/>
      <c r="E19" s="26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75"/>
      <c r="Y19" s="28"/>
      <c r="AE19" s="33" t="s">
        <v>59</v>
      </c>
      <c r="AF19" s="7"/>
      <c r="AG19" s="7"/>
      <c r="AH19" s="73"/>
    </row>
    <row r="20" spans="2:34" ht="13.5" thickBot="1">
      <c r="B20" s="1" t="s">
        <v>33</v>
      </c>
      <c r="D20" s="53"/>
      <c r="E20" s="26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75"/>
      <c r="Y20" s="29"/>
      <c r="AF20" s="7"/>
      <c r="AG20" s="7"/>
      <c r="AH20" s="73"/>
    </row>
    <row r="21" spans="4:34" ht="12.75">
      <c r="D21" s="25"/>
      <c r="E21" s="26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75"/>
      <c r="Y21" s="28"/>
      <c r="AF21" s="7"/>
      <c r="AG21" s="7"/>
      <c r="AH21" s="73"/>
    </row>
    <row r="22" spans="4:34" ht="12.75">
      <c r="D22" s="25"/>
      <c r="E22" s="26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75"/>
      <c r="Y22" s="28"/>
      <c r="AH22" s="71"/>
    </row>
    <row r="23" spans="4:34" ht="12.75">
      <c r="D23" s="25"/>
      <c r="E23" s="26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75"/>
      <c r="Y23" s="28"/>
      <c r="AH23" s="71"/>
    </row>
    <row r="24" spans="4:34" ht="12.75">
      <c r="D24" s="25"/>
      <c r="E24" s="26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75"/>
      <c r="Y24" s="28"/>
      <c r="AH24" s="71"/>
    </row>
    <row r="25" spans="2:34" ht="13.5" thickBot="1">
      <c r="B25" s="1" t="s">
        <v>35</v>
      </c>
      <c r="D25" s="53"/>
      <c r="E25" s="26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75"/>
      <c r="Y25" s="29"/>
      <c r="AA25" t="s">
        <v>56</v>
      </c>
      <c r="AH25" s="71"/>
    </row>
    <row r="26" spans="4:34" ht="12.75">
      <c r="D26" s="25"/>
      <c r="E26" s="26"/>
      <c r="F26" s="25"/>
      <c r="G26" s="27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75"/>
      <c r="Y26" s="28"/>
      <c r="AE26" s="32"/>
      <c r="AH26" s="71"/>
    </row>
    <row r="27" spans="4:34" ht="12.75">
      <c r="D27" s="25"/>
      <c r="E27" s="26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75"/>
      <c r="Y27" s="28"/>
      <c r="AF27" s="9"/>
      <c r="AG27" s="9"/>
      <c r="AH27" s="71"/>
    </row>
    <row r="28" spans="4:34" ht="12.75">
      <c r="D28" s="25"/>
      <c r="E28" s="26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75"/>
      <c r="Y28" s="28"/>
      <c r="Z28" s="7"/>
      <c r="AA28" s="7"/>
      <c r="AB28" s="7"/>
      <c r="AC28" s="7"/>
      <c r="AD28" s="7"/>
      <c r="AE28" s="7"/>
      <c r="AH28" s="71"/>
    </row>
    <row r="29" spans="2:34" ht="13.5" thickBot="1">
      <c r="B29" s="1" t="s">
        <v>36</v>
      </c>
      <c r="D29" s="53"/>
      <c r="E29" s="26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75"/>
      <c r="Y29" s="29"/>
      <c r="Z29" s="7"/>
      <c r="AA29" s="7"/>
      <c r="AB29" s="7"/>
      <c r="AC29" s="7"/>
      <c r="AD29" s="7"/>
      <c r="AE29" s="7"/>
      <c r="AH29" s="71"/>
    </row>
    <row r="30" spans="4:34" ht="13.5" thickBot="1">
      <c r="D30" s="53"/>
      <c r="E30" s="29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53"/>
      <c r="Y30" s="74"/>
      <c r="Z30" s="7"/>
      <c r="AA30" s="7"/>
      <c r="AB30" s="7"/>
      <c r="AC30" s="7"/>
      <c r="AD30" s="7"/>
      <c r="AE30" s="7"/>
      <c r="AH30" s="71"/>
    </row>
    <row r="31" spans="4:34" ht="12.75">
      <c r="D31" s="54">
        <v>0</v>
      </c>
      <c r="E31" s="55"/>
      <c r="F31" s="25"/>
      <c r="G31" s="25"/>
      <c r="H31" s="25"/>
      <c r="I31" s="25"/>
      <c r="J31" s="55"/>
      <c r="K31" s="25"/>
      <c r="L31" s="25"/>
      <c r="M31" s="25"/>
      <c r="N31" s="25"/>
      <c r="O31" s="55"/>
      <c r="P31" s="25"/>
      <c r="Q31" s="25"/>
      <c r="R31" s="25"/>
      <c r="S31" s="25"/>
      <c r="T31" s="55"/>
      <c r="U31" s="25"/>
      <c r="V31" s="25"/>
      <c r="W31" s="25"/>
      <c r="X31" s="25"/>
      <c r="Y31" s="26"/>
      <c r="AC31" s="7"/>
      <c r="AD31" s="7"/>
      <c r="AE31" s="7"/>
      <c r="AF31" s="7"/>
      <c r="AG31" s="7"/>
      <c r="AH31" s="73"/>
    </row>
    <row r="32" spans="9:34" ht="12.75">
      <c r="I32" s="1" t="s">
        <v>48</v>
      </c>
      <c r="N32" s="8" t="s">
        <v>49</v>
      </c>
      <c r="S32" s="1" t="s">
        <v>50</v>
      </c>
      <c r="X32" s="1" t="s">
        <v>36</v>
      </c>
      <c r="AC32" s="1"/>
      <c r="AH32" s="71"/>
    </row>
    <row r="33" spans="13:34" ht="12.75">
      <c r="M33" t="s">
        <v>39</v>
      </c>
      <c r="AH33" s="71"/>
    </row>
    <row r="34" spans="21:34" ht="13.5" thickBot="1">
      <c r="U34" s="50" t="s">
        <v>79</v>
      </c>
      <c r="AH34" s="71"/>
    </row>
    <row r="35" spans="21:34" ht="13.5" thickBot="1">
      <c r="U35" s="50" t="s">
        <v>80</v>
      </c>
      <c r="AE35" s="67">
        <v>0</v>
      </c>
      <c r="AH35" s="71"/>
    </row>
    <row r="36" ht="12.75">
      <c r="W36" s="50"/>
    </row>
    <row r="37" ht="12.75">
      <c r="W37" s="50"/>
    </row>
  </sheetData>
  <sheetProtection password="D2C5" sheet="1" scenarios="1"/>
  <printOptions gridLines="1"/>
  <pageMargins left="0.75" right="0.75" top="1" bottom="0.67" header="0.5" footer="0.5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aursulo</cp:lastModifiedBy>
  <cp:lastPrinted>2004-07-08T21:52:07Z</cp:lastPrinted>
  <dcterms:created xsi:type="dcterms:W3CDTF">2004-05-10T23:40:31Z</dcterms:created>
  <dcterms:modified xsi:type="dcterms:W3CDTF">2008-11-24T01:14:00Z</dcterms:modified>
  <cp:category/>
  <cp:version/>
  <cp:contentType/>
  <cp:contentStatus/>
</cp:coreProperties>
</file>