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6830" windowHeight="101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<sst xmlns="http://schemas.openxmlformats.org/spreadsheetml/2006/main" count="63" uniqueCount="37">
  <si>
    <t>Future Value Calculations</t>
  </si>
  <si>
    <t>Present Value Calculations</t>
  </si>
  <si>
    <t>Present Value</t>
  </si>
  <si>
    <t>Future Value</t>
  </si>
  <si>
    <t>Years</t>
  </si>
  <si>
    <t>Rate</t>
  </si>
  <si>
    <t>Present Value of an Annuity</t>
  </si>
  <si>
    <t>Future Value of an Annuity</t>
  </si>
  <si>
    <t>Payment</t>
  </si>
  <si>
    <t>Interest Rate</t>
  </si>
  <si>
    <t>Number of Payments</t>
  </si>
  <si>
    <t>Solving for an Annuity Payment</t>
  </si>
  <si>
    <t>Solving for N in an Annuity</t>
  </si>
  <si>
    <t>Annual Payment</t>
  </si>
  <si>
    <t>Annual Rate</t>
  </si>
  <si>
    <t>Annual Payment Amount</t>
  </si>
  <si>
    <t>Number of Years</t>
  </si>
  <si>
    <r>
      <t xml:space="preserve">Solving for </t>
    </r>
    <r>
      <rPr>
        <b/>
        <i/>
        <sz val="12"/>
        <rFont val="Times New Roman"/>
        <family val="1"/>
      </rPr>
      <t>i</t>
    </r>
    <r>
      <rPr>
        <b/>
        <sz val="12"/>
        <rFont val="Times New Roman"/>
        <family val="1"/>
      </rPr>
      <t xml:space="preserve"> in an Annuity</t>
    </r>
  </si>
  <si>
    <t>Year</t>
  </si>
  <si>
    <t>Cash Flow</t>
  </si>
  <si>
    <t>Uneven Cash Flow Streams</t>
  </si>
  <si>
    <t>Present Value of $1.00</t>
  </si>
  <si>
    <t>Periods</t>
  </si>
  <si>
    <t>Interest Rate - Percent</t>
  </si>
  <si>
    <t>Using cell formulas or functions, calculate the PV for the years and interest rates</t>
  </si>
  <si>
    <t>given.  Remember, only use cell formulas and reference the years and interest</t>
  </si>
  <si>
    <t>yellow shaded cell.  Place your solution in the yellow cell provided below each problem.</t>
  </si>
  <si>
    <t>Directly below these instructions is a blank table to compute PV factors.</t>
  </si>
  <si>
    <t>Remember use cell formulas throughout.  Also, you may use Excel =functions.</t>
  </si>
  <si>
    <t xml:space="preserve">cell formulas. For example, do not put the interest rate or periods in the cell formula, </t>
  </si>
  <si>
    <t>require that you calculate PV, FV, periods, or the interest rate. The answer cell is the</t>
  </si>
  <si>
    <t>The =PV =FV =NPV =IRR =RATE may be helpful. Never hardcode numbers in the</t>
  </si>
  <si>
    <t>rates that are on the borders of the table. Following the tables are TVM problems that</t>
  </si>
  <si>
    <t>x</t>
  </si>
  <si>
    <t>only reference the proper cell on the border of the table.</t>
  </si>
  <si>
    <t>Do not add or delete columns or rows, the cell references must be the same as my original.</t>
  </si>
  <si>
    <t>Yield (or return)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</si>
</sst>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_)"/>
    <numFmt numFmtId="167" formatCode="m/d/yy\ h:mm\ AM/PM"/>
    <numFmt numFmtId="168" formatCode="0.000%"/>
    <numFmt numFmtId="169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44" fontId="2" fillId="0" borderId="0" xfId="17" applyFont="1" applyAlignment="1">
      <alignment/>
    </xf>
    <xf numFmtId="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5" fontId="2" fillId="0" borderId="0" xfId="17" applyNumberFormat="1" applyFont="1" applyAlignment="1">
      <alignment/>
    </xf>
    <xf numFmtId="10" fontId="2" fillId="0" borderId="0" xfId="19" applyNumberFormat="1" applyFont="1" applyAlignment="1">
      <alignment/>
    </xf>
    <xf numFmtId="37" fontId="2" fillId="0" borderId="0" xfId="15" applyNumberFormat="1" applyFont="1" applyAlignment="1">
      <alignment/>
    </xf>
    <xf numFmtId="165" fontId="2" fillId="0" borderId="0" xfId="17" applyNumberFormat="1" applyFont="1" applyAlignment="1">
      <alignment/>
    </xf>
    <xf numFmtId="39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37" fontId="2" fillId="0" borderId="0" xfId="15" applyNumberFormat="1" applyFont="1" applyAlignment="1">
      <alignment horizontal="center"/>
    </xf>
    <xf numFmtId="39" fontId="2" fillId="0" borderId="0" xfId="15" applyNumberFormat="1" applyFont="1" applyAlignment="1">
      <alignment horizontal="center"/>
    </xf>
    <xf numFmtId="10" fontId="2" fillId="0" borderId="0" xfId="19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fill"/>
      <protection/>
    </xf>
    <xf numFmtId="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8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8" fontId="1" fillId="2" borderId="0" xfId="0" applyNumberFormat="1" applyFont="1" applyFill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0" fillId="0" borderId="1" xfId="0" applyBorder="1" applyAlignment="1">
      <alignment/>
    </xf>
    <xf numFmtId="167" fontId="7" fillId="0" borderId="0" xfId="0" applyNumberFormat="1" applyFont="1" applyAlignment="1">
      <alignment/>
    </xf>
    <xf numFmtId="168" fontId="1" fillId="2" borderId="0" xfId="19" applyNumberFormat="1" applyFont="1" applyFill="1" applyAlignment="1">
      <alignment horizontal="center"/>
    </xf>
    <xf numFmtId="8" fontId="0" fillId="0" borderId="0" xfId="0" applyNumberFormat="1" applyAlignment="1">
      <alignment/>
    </xf>
    <xf numFmtId="166" fontId="8" fillId="2" borderId="0" xfId="0" applyNumberFormat="1" applyFont="1" applyFill="1" applyAlignment="1" applyProtection="1">
      <alignment/>
      <protection locked="0"/>
    </xf>
    <xf numFmtId="39" fontId="1" fillId="2" borderId="0" xfId="15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8" fontId="1" fillId="0" borderId="2" xfId="0" applyNumberFormat="1" applyFont="1" applyFill="1" applyBorder="1" applyAlignment="1">
      <alignment/>
    </xf>
    <xf numFmtId="0" fontId="1" fillId="3" borderId="0" xfId="0" applyFont="1" applyFill="1" applyAlignment="1">
      <alignment horizontal="centerContinuous"/>
    </xf>
    <xf numFmtId="0" fontId="2" fillId="3" borderId="0" xfId="0" applyFont="1" applyFill="1" applyAlignment="1">
      <alignment/>
    </xf>
    <xf numFmtId="37" fontId="2" fillId="3" borderId="0" xfId="0" applyNumberFormat="1" applyFont="1" applyFill="1" applyAlignment="1">
      <alignment/>
    </xf>
    <xf numFmtId="164" fontId="2" fillId="3" borderId="0" xfId="15" applyNumberFormat="1" applyFont="1" applyFill="1" applyAlignment="1">
      <alignment/>
    </xf>
    <xf numFmtId="10" fontId="2" fillId="3" borderId="0" xfId="19" applyNumberFormat="1" applyFont="1" applyFill="1" applyAlignment="1">
      <alignment/>
    </xf>
    <xf numFmtId="8" fontId="1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M80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8.28125" style="0" customWidth="1"/>
    <col min="4" max="4" width="10.28125" style="0" customWidth="1"/>
    <col min="5" max="5" width="19.140625" style="0" customWidth="1"/>
    <col min="6" max="7" width="18.28125" style="0" customWidth="1"/>
  </cols>
  <sheetData>
    <row r="1" spans="2:12" ht="15">
      <c r="B1" s="20"/>
      <c r="C1" s="24"/>
      <c r="D1" s="20"/>
      <c r="E1" s="20"/>
      <c r="F1" s="20"/>
      <c r="G1" s="19"/>
      <c r="K1" s="20"/>
      <c r="L1" s="20"/>
    </row>
    <row r="2" spans="2:12" ht="15">
      <c r="B2" s="20"/>
      <c r="C2" s="24"/>
      <c r="D2" s="20"/>
      <c r="E2" s="20"/>
      <c r="F2" s="20"/>
      <c r="G2" s="19"/>
      <c r="K2" s="20"/>
      <c r="L2" s="20"/>
    </row>
    <row r="3" spans="2:13" ht="14.25">
      <c r="B3" s="18" t="s">
        <v>27</v>
      </c>
      <c r="C3" s="20"/>
      <c r="D3" s="20"/>
      <c r="E3" s="20"/>
      <c r="F3" s="20"/>
      <c r="G3" s="19"/>
      <c r="K3" s="20"/>
      <c r="L3" s="20"/>
      <c r="M3" s="19"/>
    </row>
    <row r="4" spans="2:13" ht="14.25">
      <c r="B4" s="18" t="s">
        <v>24</v>
      </c>
      <c r="C4" s="20"/>
      <c r="D4" s="20"/>
      <c r="E4" s="20"/>
      <c r="F4" s="20"/>
      <c r="G4" s="19"/>
      <c r="K4" s="20"/>
      <c r="L4" s="20"/>
      <c r="M4" s="19"/>
    </row>
    <row r="5" spans="2:13" ht="14.25">
      <c r="B5" s="18" t="s">
        <v>25</v>
      </c>
      <c r="C5" s="20"/>
      <c r="D5" s="20"/>
      <c r="E5" s="20"/>
      <c r="F5" s="20"/>
      <c r="G5" s="19"/>
      <c r="K5" s="20"/>
      <c r="L5" s="20"/>
      <c r="M5" s="19"/>
    </row>
    <row r="6" spans="2:13" ht="14.25">
      <c r="B6" s="18" t="s">
        <v>32</v>
      </c>
      <c r="C6" s="20"/>
      <c r="D6" s="20"/>
      <c r="E6" s="20"/>
      <c r="F6" s="20"/>
      <c r="G6" s="19"/>
      <c r="K6" s="20"/>
      <c r="L6" s="20"/>
      <c r="M6" s="19"/>
    </row>
    <row r="7" spans="2:13" ht="14.25">
      <c r="B7" s="18" t="s">
        <v>30</v>
      </c>
      <c r="C7" s="20"/>
      <c r="D7" s="20"/>
      <c r="E7" s="20"/>
      <c r="F7" s="20"/>
      <c r="G7" s="19"/>
      <c r="K7" s="20"/>
      <c r="L7" s="20"/>
      <c r="M7" s="19"/>
    </row>
    <row r="8" spans="2:13" ht="14.25">
      <c r="B8" s="18" t="s">
        <v>26</v>
      </c>
      <c r="C8" s="20"/>
      <c r="D8" s="20"/>
      <c r="E8" s="20"/>
      <c r="F8" s="20"/>
      <c r="G8" s="19"/>
      <c r="K8" s="20"/>
      <c r="L8" s="20"/>
      <c r="M8" s="19"/>
    </row>
    <row r="9" spans="2:13" ht="14.25">
      <c r="B9" s="18" t="s">
        <v>28</v>
      </c>
      <c r="C9" s="20"/>
      <c r="D9" s="20"/>
      <c r="E9" s="20"/>
      <c r="F9" s="20"/>
      <c r="G9" s="19"/>
      <c r="K9" s="20"/>
      <c r="L9" s="20"/>
      <c r="M9" s="19"/>
    </row>
    <row r="10" spans="2:13" ht="14.25">
      <c r="B10" s="18" t="s">
        <v>31</v>
      </c>
      <c r="C10" s="20"/>
      <c r="D10" s="20"/>
      <c r="G10" s="19"/>
      <c r="K10" s="20"/>
      <c r="L10" s="20"/>
      <c r="M10" s="19"/>
    </row>
    <row r="11" spans="2:13" ht="14.25">
      <c r="B11" s="18" t="s">
        <v>29</v>
      </c>
      <c r="C11" s="20"/>
      <c r="D11" s="20"/>
      <c r="G11" s="19"/>
      <c r="K11" s="20"/>
      <c r="L11" s="20"/>
      <c r="M11" s="19"/>
    </row>
    <row r="12" spans="2:13" ht="14.25">
      <c r="B12" s="18" t="s">
        <v>34</v>
      </c>
      <c r="C12" s="20"/>
      <c r="D12" s="20"/>
      <c r="G12" s="19"/>
      <c r="K12" s="20"/>
      <c r="L12" s="20"/>
      <c r="M12" s="19"/>
    </row>
    <row r="13" spans="2:13" ht="14.25">
      <c r="B13" s="18"/>
      <c r="C13" s="20"/>
      <c r="D13" s="20"/>
      <c r="G13" s="19"/>
      <c r="K13" s="20"/>
      <c r="L13" s="20"/>
      <c r="M13" s="19"/>
    </row>
    <row r="14" spans="2:13" ht="14.25">
      <c r="B14" s="18" t="s">
        <v>35</v>
      </c>
      <c r="C14" s="20"/>
      <c r="D14" s="20"/>
      <c r="G14" s="19"/>
      <c r="K14" s="20"/>
      <c r="L14" s="20"/>
      <c r="M14" s="19"/>
    </row>
    <row r="15" spans="2:13" ht="14.25">
      <c r="B15" s="18"/>
      <c r="C15" s="20"/>
      <c r="D15" s="20"/>
      <c r="G15" s="19"/>
      <c r="K15" s="20"/>
      <c r="L15" s="20"/>
      <c r="M15" s="19"/>
    </row>
    <row r="16" spans="2:13" ht="15">
      <c r="B16" s="24"/>
      <c r="C16" s="20"/>
      <c r="D16" s="20"/>
      <c r="G16" s="19"/>
      <c r="K16" s="20"/>
      <c r="L16" s="20"/>
      <c r="M16" s="19"/>
    </row>
    <row r="17" spans="2:13" ht="14.25">
      <c r="B17" s="18"/>
      <c r="C17" s="20"/>
      <c r="D17" s="20"/>
      <c r="G17" s="19"/>
      <c r="K17" s="20"/>
      <c r="L17" s="20"/>
      <c r="M17" s="19"/>
    </row>
    <row r="18" spans="2:13" ht="14.25">
      <c r="B18" s="18"/>
      <c r="C18" s="20"/>
      <c r="D18" s="20"/>
      <c r="G18" s="19"/>
      <c r="K18" s="20"/>
      <c r="L18" s="20"/>
      <c r="M18" s="19"/>
    </row>
    <row r="19" spans="2:13" ht="14.25">
      <c r="B19" s="18"/>
      <c r="C19" s="18"/>
      <c r="D19" s="29"/>
      <c r="G19" s="19"/>
      <c r="K19" s="29"/>
      <c r="L19" s="20"/>
      <c r="M19" s="19"/>
    </row>
    <row r="20" spans="2:13" ht="14.25">
      <c r="B20" s="18"/>
      <c r="C20" s="18"/>
      <c r="D20" s="29"/>
      <c r="G20" s="19"/>
      <c r="K20" s="29"/>
      <c r="L20" s="20"/>
      <c r="M20" s="19"/>
    </row>
    <row r="21" spans="4:7" ht="15" thickBot="1">
      <c r="D21" s="30"/>
      <c r="E21" s="30"/>
      <c r="F21" s="30"/>
      <c r="G21" s="19"/>
    </row>
    <row r="22" spans="2:7" ht="15.75">
      <c r="B22" s="25" t="s">
        <v>21</v>
      </c>
      <c r="C22" s="21"/>
      <c r="D22" s="21"/>
      <c r="E22" s="21"/>
      <c r="F22" s="20"/>
      <c r="G22" s="19"/>
    </row>
    <row r="23" spans="2:6" ht="15.75">
      <c r="B23" s="20"/>
      <c r="C23" s="25" t="s">
        <v>23</v>
      </c>
      <c r="D23" s="20"/>
      <c r="E23" s="20"/>
      <c r="F23" s="20"/>
    </row>
    <row r="24" spans="2:6" ht="15.75">
      <c r="B24" s="25" t="s">
        <v>22</v>
      </c>
      <c r="C24" s="22">
        <v>0.01</v>
      </c>
      <c r="D24" s="22">
        <v>0.03</v>
      </c>
      <c r="E24" s="22">
        <v>0.07</v>
      </c>
      <c r="F24" s="22">
        <v>0.1</v>
      </c>
    </row>
    <row r="25" spans="2:6" ht="15">
      <c r="B25" s="23">
        <v>1</v>
      </c>
      <c r="C25" s="34">
        <f aca="true" t="shared" si="0" ref="C25:D28">1/(1+C$24)^$B25</f>
        <v>0.9900990099009901</v>
      </c>
      <c r="D25" s="34">
        <f t="shared" si="0"/>
        <v>0.970873786407767</v>
      </c>
      <c r="E25" s="34">
        <f>1/(1+E$24)^$B25</f>
        <v>0.9345794392523364</v>
      </c>
      <c r="F25" s="34">
        <f aca="true" t="shared" si="1" ref="F25:F30">1/(1+F$24)^$B25</f>
        <v>0.9090909090909091</v>
      </c>
    </row>
    <row r="26" spans="2:6" ht="15">
      <c r="B26" s="23">
        <v>2</v>
      </c>
      <c r="C26" s="34">
        <f t="shared" si="0"/>
        <v>0.9802960494069208</v>
      </c>
      <c r="D26" s="34">
        <f t="shared" si="0"/>
        <v>0.9425959091337544</v>
      </c>
      <c r="E26" s="34">
        <f>1/(1+E$24)^$B26</f>
        <v>0.8734387282732116</v>
      </c>
      <c r="F26" s="34">
        <f t="shared" si="1"/>
        <v>0.8264462809917354</v>
      </c>
    </row>
    <row r="27" spans="2:6" ht="15">
      <c r="B27" s="23">
        <v>5</v>
      </c>
      <c r="C27" s="34">
        <f t="shared" si="0"/>
        <v>0.9514656876067489</v>
      </c>
      <c r="D27" s="34">
        <f t="shared" si="0"/>
        <v>0.8626087843841641</v>
      </c>
      <c r="E27" s="34">
        <f>1/(1+E$24)^$B27</f>
        <v>0.7129861794836684</v>
      </c>
      <c r="F27" s="34">
        <f t="shared" si="1"/>
        <v>0.6209213230591549</v>
      </c>
    </row>
    <row r="28" spans="2:6" ht="15">
      <c r="B28" s="23">
        <v>7</v>
      </c>
      <c r="C28" s="34">
        <f t="shared" si="0"/>
        <v>0.9327180547071355</v>
      </c>
      <c r="D28" s="34">
        <f t="shared" si="0"/>
        <v>0.8130915113433538</v>
      </c>
      <c r="E28" s="34">
        <f>1/(1+E$24)^$B28</f>
        <v>0.6227497418845911</v>
      </c>
      <c r="F28" s="34">
        <f t="shared" si="1"/>
        <v>0.5131581182307065</v>
      </c>
    </row>
    <row r="29" spans="2:6" ht="15">
      <c r="B29" s="23">
        <v>9</v>
      </c>
      <c r="C29" s="34">
        <f>1/(1+C$24)^$B29</f>
        <v>0.9143398242399129</v>
      </c>
      <c r="D29" s="34">
        <f>1/(1+D$24)^$B29</f>
        <v>0.766416732343627</v>
      </c>
      <c r="E29" s="34">
        <f>1/(1+E$24)^$B29</f>
        <v>0.5439337425841481</v>
      </c>
      <c r="F29" s="34">
        <f t="shared" si="1"/>
        <v>0.42409761837248466</v>
      </c>
    </row>
    <row r="30" spans="2:6" ht="15">
      <c r="B30" s="23">
        <v>10</v>
      </c>
      <c r="C30" s="34">
        <f>D29</f>
        <v>0.766416732343627</v>
      </c>
      <c r="D30" s="34">
        <f>1/(1+D$24)^$B30</f>
        <v>0.7440939148967252</v>
      </c>
      <c r="E30" s="34">
        <f>1/(1+E$24)^$B30</f>
        <v>0.5083492921347178</v>
      </c>
      <c r="F30" s="34">
        <f t="shared" si="1"/>
        <v>0.3855432894295315</v>
      </c>
    </row>
    <row r="32" spans="2:6" ht="15.75">
      <c r="B32" s="1" t="s">
        <v>0</v>
      </c>
      <c r="C32" s="1"/>
      <c r="E32" s="1" t="s">
        <v>1</v>
      </c>
      <c r="F32" s="1"/>
    </row>
    <row r="33" spans="2:6" ht="15.75">
      <c r="B33" s="2" t="s">
        <v>2</v>
      </c>
      <c r="C33" s="3">
        <v>-1200</v>
      </c>
      <c r="E33" s="2" t="s">
        <v>3</v>
      </c>
      <c r="F33" s="4">
        <v>-1200</v>
      </c>
    </row>
    <row r="34" spans="2:6" ht="15.75">
      <c r="B34" s="2" t="s">
        <v>4</v>
      </c>
      <c r="C34" s="2">
        <v>6</v>
      </c>
      <c r="E34" s="2" t="s">
        <v>4</v>
      </c>
      <c r="F34" s="2">
        <v>6</v>
      </c>
    </row>
    <row r="35" spans="2:6" ht="15.75">
      <c r="B35" s="2" t="s">
        <v>5</v>
      </c>
      <c r="C35" s="5">
        <v>0.11</v>
      </c>
      <c r="E35" s="2" t="s">
        <v>5</v>
      </c>
      <c r="F35" s="5">
        <v>0.11</v>
      </c>
    </row>
    <row r="36" spans="2:6" ht="15.75">
      <c r="B36" s="2" t="s">
        <v>3</v>
      </c>
      <c r="C36" s="26">
        <f>FV(C35,C34,,C33)</f>
        <v>2244.497462593201</v>
      </c>
      <c r="E36" s="2" t="s">
        <v>2</v>
      </c>
      <c r="F36" s="26">
        <f>PV(F35,F34,,F33)</f>
        <v>641.5690033065498</v>
      </c>
    </row>
    <row r="37" spans="2:6" ht="15.75">
      <c r="B37" s="2"/>
      <c r="C37" s="36"/>
      <c r="E37" s="2"/>
      <c r="F37" s="36"/>
    </row>
    <row r="38" spans="2:6" ht="15.75">
      <c r="B38" s="1" t="s">
        <v>6</v>
      </c>
      <c r="C38" s="1"/>
      <c r="E38" s="1" t="s">
        <v>7</v>
      </c>
      <c r="F38" s="1"/>
    </row>
    <row r="39" spans="2:6" ht="15.75">
      <c r="B39" s="2" t="s">
        <v>8</v>
      </c>
      <c r="C39" s="6">
        <v>-1200</v>
      </c>
      <c r="E39" s="2" t="s">
        <v>8</v>
      </c>
      <c r="F39" s="6">
        <v>-1200</v>
      </c>
    </row>
    <row r="40" spans="2:6" ht="15.75">
      <c r="B40" s="2" t="s">
        <v>9</v>
      </c>
      <c r="C40" s="5">
        <v>0.11</v>
      </c>
      <c r="E40" s="2" t="s">
        <v>9</v>
      </c>
      <c r="F40" s="5">
        <v>0.11</v>
      </c>
    </row>
    <row r="41" spans="2:6" ht="15.75">
      <c r="B41" s="2" t="s">
        <v>10</v>
      </c>
      <c r="C41" s="7">
        <v>6</v>
      </c>
      <c r="E41" s="2" t="s">
        <v>10</v>
      </c>
      <c r="F41" s="7">
        <v>6</v>
      </c>
    </row>
    <row r="42" spans="2:6" ht="15.75">
      <c r="B42" s="2" t="s">
        <v>2</v>
      </c>
      <c r="C42" s="26">
        <f>PV(C40,C41,C39,)</f>
        <v>5076.645424485911</v>
      </c>
      <c r="E42" s="2" t="s">
        <v>3</v>
      </c>
      <c r="F42" s="26">
        <f>FV(F40,F41,F39)</f>
        <v>9495.431478120008</v>
      </c>
    </row>
    <row r="43" spans="2:6" ht="15.75">
      <c r="B43" s="2"/>
      <c r="C43" s="36"/>
      <c r="E43" s="2"/>
      <c r="F43" s="37"/>
    </row>
    <row r="44" spans="2:6" ht="15.75">
      <c r="B44" s="1" t="s">
        <v>17</v>
      </c>
      <c r="C44" s="1"/>
      <c r="E44" s="1" t="s">
        <v>12</v>
      </c>
      <c r="F44" s="1"/>
    </row>
    <row r="45" spans="2:6" ht="15.75">
      <c r="B45" s="2" t="s">
        <v>2</v>
      </c>
      <c r="C45" s="10">
        <v>-35000</v>
      </c>
      <c r="E45" s="2" t="s">
        <v>2</v>
      </c>
      <c r="F45" s="8">
        <v>0</v>
      </c>
    </row>
    <row r="46" spans="2:6" ht="15.75">
      <c r="B46" s="2" t="s">
        <v>3</v>
      </c>
      <c r="C46" s="10">
        <v>0</v>
      </c>
      <c r="E46" s="2" t="s">
        <v>3</v>
      </c>
      <c r="F46" s="8">
        <v>25000</v>
      </c>
    </row>
    <row r="47" spans="2:6" ht="15.75">
      <c r="B47" s="2" t="s">
        <v>13</v>
      </c>
      <c r="C47" s="11">
        <v>4500</v>
      </c>
      <c r="E47" s="2" t="s">
        <v>13</v>
      </c>
      <c r="F47" s="8">
        <v>1715</v>
      </c>
    </row>
    <row r="48" spans="2:6" ht="15.75">
      <c r="B48" s="2" t="s">
        <v>16</v>
      </c>
      <c r="C48" s="12">
        <v>10</v>
      </c>
      <c r="E48" s="2" t="s">
        <v>14</v>
      </c>
      <c r="F48" s="9">
        <v>0.115</v>
      </c>
    </row>
    <row r="49" spans="2:6" ht="15.75">
      <c r="B49" s="2" t="s">
        <v>14</v>
      </c>
      <c r="C49" s="27">
        <f>RATE(C48,C47,C45,C46)</f>
        <v>0.04851361295953356</v>
      </c>
      <c r="E49" s="2" t="s">
        <v>16</v>
      </c>
      <c r="F49" s="35">
        <f>NPER(F48,F47,F45,-F46)</f>
        <v>9.043887054912204</v>
      </c>
    </row>
    <row r="51" spans="2:3" ht="15.75">
      <c r="B51" s="38" t="s">
        <v>11</v>
      </c>
      <c r="C51" s="38"/>
    </row>
    <row r="52" spans="2:3" ht="15.75">
      <c r="B52" s="39" t="s">
        <v>2</v>
      </c>
      <c r="C52" s="40">
        <v>0</v>
      </c>
    </row>
    <row r="53" spans="2:3" ht="15.75">
      <c r="B53" s="39" t="s">
        <v>3</v>
      </c>
      <c r="C53" s="41">
        <v>40000</v>
      </c>
    </row>
    <row r="54" spans="2:4" ht="15.75">
      <c r="B54" s="39" t="s">
        <v>10</v>
      </c>
      <c r="C54" s="41">
        <v>10</v>
      </c>
      <c r="D54" s="2"/>
    </row>
    <row r="55" spans="2:6" ht="15.75">
      <c r="B55" s="39" t="s">
        <v>9</v>
      </c>
      <c r="C55" s="42">
        <v>0.11</v>
      </c>
      <c r="D55" s="2"/>
      <c r="E55" s="2"/>
      <c r="F55" s="2"/>
    </row>
    <row r="56" spans="2:4" ht="15.75">
      <c r="B56" s="39" t="s">
        <v>15</v>
      </c>
      <c r="C56" s="43">
        <f>PMT(C55,C54,,C53)</f>
        <v>-2392.05708389961</v>
      </c>
      <c r="D56" s="2"/>
    </row>
    <row r="57" ht="15.75">
      <c r="D57" s="2"/>
    </row>
    <row r="58" spans="2:6" ht="15.75">
      <c r="B58" s="1" t="s">
        <v>20</v>
      </c>
      <c r="C58" s="1"/>
      <c r="D58" s="2"/>
      <c r="E58" s="1" t="s">
        <v>20</v>
      </c>
      <c r="F58" s="1"/>
    </row>
    <row r="59" spans="2:6" ht="15.75">
      <c r="B59" s="13" t="s">
        <v>18</v>
      </c>
      <c r="C59" s="14" t="s">
        <v>19</v>
      </c>
      <c r="D59" s="2"/>
      <c r="E59" s="13" t="s">
        <v>18</v>
      </c>
      <c r="F59" s="14" t="s">
        <v>19</v>
      </c>
    </row>
    <row r="60" spans="2:6" ht="15.75">
      <c r="B60" s="13">
        <v>1</v>
      </c>
      <c r="C60" s="14">
        <v>700</v>
      </c>
      <c r="D60" s="2"/>
      <c r="E60" s="13">
        <v>0</v>
      </c>
      <c r="F60" s="15">
        <v>-12000</v>
      </c>
    </row>
    <row r="61" spans="2:7" ht="15.75">
      <c r="B61" s="13">
        <v>2</v>
      </c>
      <c r="C61" s="14">
        <v>1700</v>
      </c>
      <c r="D61" s="2"/>
      <c r="E61" s="13">
        <v>1</v>
      </c>
      <c r="F61" s="14">
        <v>700</v>
      </c>
      <c r="G61" s="33"/>
    </row>
    <row r="62" spans="2:6" ht="15.75">
      <c r="B62" s="13">
        <v>3</v>
      </c>
      <c r="C62" s="14">
        <v>3000</v>
      </c>
      <c r="D62" s="2"/>
      <c r="E62" s="13">
        <v>2</v>
      </c>
      <c r="F62" s="14">
        <v>1700</v>
      </c>
    </row>
    <row r="63" spans="2:6" ht="15.75">
      <c r="B63" s="13">
        <v>4</v>
      </c>
      <c r="C63" s="14">
        <v>4000</v>
      </c>
      <c r="D63" s="2"/>
      <c r="E63" s="13">
        <v>3</v>
      </c>
      <c r="F63" s="14">
        <f>C62</f>
        <v>3000</v>
      </c>
    </row>
    <row r="64" spans="2:6" ht="15.75">
      <c r="B64" s="13">
        <v>5</v>
      </c>
      <c r="C64" s="14">
        <v>5000</v>
      </c>
      <c r="D64" s="2"/>
      <c r="E64" s="13">
        <v>4</v>
      </c>
      <c r="F64" s="14">
        <f>C63</f>
        <v>4000</v>
      </c>
    </row>
    <row r="65" spans="2:6" ht="15.75">
      <c r="B65" s="2" t="s">
        <v>9</v>
      </c>
      <c r="C65" s="16">
        <v>0.11</v>
      </c>
      <c r="D65" s="2"/>
      <c r="E65" s="13">
        <v>5</v>
      </c>
      <c r="F65" s="14">
        <f>C64</f>
        <v>5000</v>
      </c>
    </row>
    <row r="66" spans="2:6" ht="15.75">
      <c r="B66" s="2" t="s">
        <v>2</v>
      </c>
      <c r="C66" s="28">
        <f>NPV(C65,C60:C64)</f>
        <v>9806.143447921168</v>
      </c>
      <c r="D66" s="2"/>
      <c r="E66" s="13" t="s">
        <v>36</v>
      </c>
      <c r="F66" s="32">
        <f>IRR(F60:F65)</f>
        <v>0.05020334153795624</v>
      </c>
    </row>
    <row r="67" spans="2:4" ht="15.75">
      <c r="B67" s="2" t="s">
        <v>3</v>
      </c>
      <c r="C67" s="28">
        <f>C66*(1+C65)^B64</f>
        <v>16523.921987</v>
      </c>
      <c r="D67" s="2"/>
    </row>
    <row r="68" ht="15.75">
      <c r="D68" s="2"/>
    </row>
    <row r="69" spans="2:6" ht="15.75">
      <c r="B69" s="2"/>
      <c r="C69" s="2"/>
      <c r="D69" s="2"/>
      <c r="E69" s="2"/>
      <c r="F69" s="2"/>
    </row>
    <row r="70" ht="15.75">
      <c r="D70" s="2"/>
    </row>
    <row r="71" ht="15.75">
      <c r="D71" s="2"/>
    </row>
    <row r="72" ht="15.75">
      <c r="D72" s="2"/>
    </row>
    <row r="73" ht="15.75">
      <c r="D73" s="2"/>
    </row>
    <row r="74" ht="15.75">
      <c r="D74" s="2"/>
    </row>
    <row r="75" ht="15.75">
      <c r="D75" s="2"/>
    </row>
    <row r="76" ht="15.75">
      <c r="D76" s="2"/>
    </row>
    <row r="77" ht="15.75">
      <c r="D77" s="2"/>
    </row>
    <row r="78" ht="15.75">
      <c r="D78" s="2"/>
    </row>
    <row r="79" ht="15.75">
      <c r="D79" s="2"/>
    </row>
    <row r="80" spans="2:6" ht="15.75">
      <c r="B80" s="2"/>
      <c r="C80" s="2"/>
      <c r="D80" s="2"/>
      <c r="E80" s="2"/>
      <c r="F80" s="17"/>
    </row>
  </sheetData>
  <printOptions gridLines="1" headings="1"/>
  <pageMargins left="0.75" right="0.75" top="0.4" bottom="0.23" header="0.6" footer="0.23"/>
  <pageSetup fitToHeight="1" fitToWidth="1" horizontalDpi="96" verticalDpi="96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A1:AA143"/>
  <sheetViews>
    <sheetView workbookViewId="0" topLeftCell="A1">
      <selection activeCell="A1" sqref="A1"/>
    </sheetView>
  </sheetViews>
  <sheetFormatPr defaultColWidth="9.140625" defaultRowHeight="12.75"/>
  <sheetData>
    <row r="1" ht="12.75">
      <c r="AA1" s="31">
        <f ca="1">NOW()</f>
        <v>39767.40573425926</v>
      </c>
    </row>
    <row r="2" ht="12.75">
      <c r="AA2" s="31" t="s">
        <v>33</v>
      </c>
    </row>
    <row r="3" ht="12.75">
      <c r="AA3" s="31">
        <v>37998.427403472226</v>
      </c>
    </row>
    <row r="4" ht="12.75">
      <c r="AA4" s="31">
        <v>37998.43021666667</v>
      </c>
    </row>
    <row r="5" ht="12.75">
      <c r="AA5" s="31">
        <v>38224.71548240741</v>
      </c>
    </row>
    <row r="6" ht="12.75">
      <c r="AA6" s="31">
        <v>38365.4845037037</v>
      </c>
    </row>
    <row r="7" ht="12.75">
      <c r="AA7" s="31">
        <v>38365.51245150463</v>
      </c>
    </row>
    <row r="8" ht="12.75">
      <c r="AA8" s="31">
        <v>38593.46116724537</v>
      </c>
    </row>
    <row r="9" ht="12.75">
      <c r="AA9" s="31">
        <v>38658.73784594907</v>
      </c>
    </row>
    <row r="10" ht="12.75">
      <c r="AA10" s="31"/>
    </row>
    <row r="11" ht="12.75">
      <c r="AA11" s="31"/>
    </row>
    <row r="12" ht="12.75">
      <c r="AA12" s="31"/>
    </row>
    <row r="13" ht="12.75">
      <c r="AA13" s="31"/>
    </row>
    <row r="14" ht="12.75">
      <c r="AA14" s="31"/>
    </row>
    <row r="15" ht="12.75">
      <c r="AA15" s="31"/>
    </row>
    <row r="16" ht="12.75">
      <c r="AA16" s="31"/>
    </row>
    <row r="17" ht="12.75">
      <c r="AA17" s="31"/>
    </row>
    <row r="18" ht="12.75">
      <c r="AA18" s="31"/>
    </row>
    <row r="19" ht="12.75">
      <c r="AA19" s="31"/>
    </row>
    <row r="20" ht="12.75">
      <c r="AA20" s="31"/>
    </row>
    <row r="21" ht="12.75">
      <c r="AA21" s="31"/>
    </row>
    <row r="22" ht="12.75">
      <c r="AA22" s="31"/>
    </row>
    <row r="23" ht="12.75">
      <c r="AA23" s="31"/>
    </row>
    <row r="24" ht="12.75">
      <c r="AA24" s="31"/>
    </row>
    <row r="25" ht="12.75">
      <c r="AA25" s="31"/>
    </row>
    <row r="26" ht="12.75">
      <c r="AA26" s="31"/>
    </row>
    <row r="27" ht="12.75">
      <c r="AA27" s="31"/>
    </row>
    <row r="28" ht="12.75">
      <c r="AA28" s="31"/>
    </row>
    <row r="29" ht="12.75">
      <c r="AA29" s="31"/>
    </row>
    <row r="30" ht="12.75">
      <c r="AA30" s="31"/>
    </row>
    <row r="31" ht="12.75">
      <c r="AA31" s="31"/>
    </row>
    <row r="32" ht="12.75">
      <c r="AA32" s="31"/>
    </row>
    <row r="33" ht="12.75">
      <c r="AA33" s="31"/>
    </row>
    <row r="34" ht="12.75">
      <c r="AA34" s="31"/>
    </row>
    <row r="35" ht="12.75">
      <c r="AA35" s="31"/>
    </row>
    <row r="36" ht="12.75">
      <c r="AA36" s="31"/>
    </row>
    <row r="37" ht="12.75">
      <c r="AA37" s="31"/>
    </row>
    <row r="38" ht="12.75">
      <c r="AA38" s="31"/>
    </row>
    <row r="39" ht="12.75">
      <c r="AA39" s="31"/>
    </row>
    <row r="40" ht="12.75">
      <c r="AA40" s="31"/>
    </row>
    <row r="41" ht="12.75">
      <c r="AA41" s="31"/>
    </row>
    <row r="42" ht="12.75">
      <c r="AA42" s="31"/>
    </row>
    <row r="43" ht="12.75">
      <c r="AA43" s="31"/>
    </row>
    <row r="44" ht="12.75">
      <c r="AA44" s="31"/>
    </row>
    <row r="45" ht="12.75">
      <c r="AA45" s="31"/>
    </row>
    <row r="46" ht="12.75">
      <c r="AA46" s="31"/>
    </row>
    <row r="47" ht="12.75">
      <c r="AA47" s="31"/>
    </row>
    <row r="48" ht="12.75">
      <c r="AA48" s="31"/>
    </row>
    <row r="49" ht="12.75">
      <c r="AA49" s="31"/>
    </row>
    <row r="50" ht="12.75">
      <c r="AA50" s="31"/>
    </row>
    <row r="51" ht="12.75">
      <c r="AA51" s="31"/>
    </row>
    <row r="52" ht="12.75">
      <c r="AA52" s="31"/>
    </row>
    <row r="53" ht="12.75">
      <c r="AA53" s="31"/>
    </row>
    <row r="54" ht="12.75">
      <c r="AA54" s="31"/>
    </row>
    <row r="55" ht="12.75">
      <c r="AA55" s="31"/>
    </row>
    <row r="56" ht="12.75">
      <c r="AA56" s="31"/>
    </row>
    <row r="57" ht="12.75">
      <c r="AA57" s="31"/>
    </row>
    <row r="58" ht="12.75">
      <c r="AA58" s="31"/>
    </row>
    <row r="59" ht="12.75">
      <c r="AA59" s="31"/>
    </row>
    <row r="60" ht="12.75">
      <c r="AA60" s="31"/>
    </row>
    <row r="61" ht="12.75">
      <c r="AA61" s="31"/>
    </row>
    <row r="62" ht="12.75">
      <c r="AA62" s="31"/>
    </row>
    <row r="63" ht="12.75">
      <c r="AA63" s="31"/>
    </row>
    <row r="64" ht="12.75">
      <c r="AA64" s="31"/>
    </row>
    <row r="65" ht="12.75">
      <c r="AA65" s="31"/>
    </row>
    <row r="66" ht="12.75">
      <c r="AA66" s="31"/>
    </row>
    <row r="67" ht="12.75">
      <c r="AA67" s="31"/>
    </row>
    <row r="68" ht="12.75">
      <c r="AA68" s="31"/>
    </row>
    <row r="69" ht="12.75">
      <c r="AA69" s="31"/>
    </row>
    <row r="70" ht="12.75">
      <c r="AA70" s="31"/>
    </row>
    <row r="71" ht="12.75">
      <c r="AA71" s="31"/>
    </row>
    <row r="72" ht="12.75">
      <c r="AA72" s="31"/>
    </row>
    <row r="73" ht="12.75">
      <c r="AA73" s="31"/>
    </row>
    <row r="74" ht="12.75">
      <c r="AA74" s="31"/>
    </row>
    <row r="75" ht="12.75">
      <c r="AA75" s="31"/>
    </row>
    <row r="76" ht="12.75">
      <c r="AA76" s="31"/>
    </row>
    <row r="77" ht="12.75">
      <c r="AA77" s="31"/>
    </row>
    <row r="78" ht="12.75">
      <c r="AA78" s="31"/>
    </row>
    <row r="79" ht="12.75">
      <c r="AA79" s="31"/>
    </row>
    <row r="80" ht="12.75">
      <c r="AA80" s="31"/>
    </row>
    <row r="81" ht="12.75">
      <c r="AA81" s="31"/>
    </row>
    <row r="82" ht="12.75">
      <c r="AA82" s="31"/>
    </row>
    <row r="83" ht="12.75">
      <c r="AA83" s="31"/>
    </row>
    <row r="84" ht="12.75">
      <c r="AA84" s="31"/>
    </row>
    <row r="85" ht="12.75">
      <c r="AA85" s="31"/>
    </row>
    <row r="86" ht="12.75">
      <c r="AA86" s="31"/>
    </row>
    <row r="87" ht="12.75">
      <c r="AA87" s="31"/>
    </row>
    <row r="88" ht="12.75">
      <c r="AA88" s="31"/>
    </row>
    <row r="89" ht="12.75">
      <c r="AA89" s="31"/>
    </row>
    <row r="90" ht="12.75">
      <c r="AA90" s="31"/>
    </row>
    <row r="91" ht="12.75">
      <c r="AA91" s="31"/>
    </row>
    <row r="92" ht="12.75">
      <c r="AA92" s="31"/>
    </row>
    <row r="93" ht="12.75">
      <c r="AA93" s="31"/>
    </row>
    <row r="94" ht="12.75">
      <c r="AA94" s="31"/>
    </row>
    <row r="95" ht="12.75">
      <c r="AA95" s="31"/>
    </row>
    <row r="96" ht="12.75">
      <c r="AA96" s="31"/>
    </row>
    <row r="97" ht="12.75">
      <c r="AA97" s="31"/>
    </row>
    <row r="98" ht="12.75">
      <c r="AA98" s="31"/>
    </row>
    <row r="99" ht="12.75">
      <c r="AA99" s="31"/>
    </row>
    <row r="100" ht="12.75">
      <c r="AA100" s="31"/>
    </row>
    <row r="101" ht="12.75">
      <c r="AA101" s="31"/>
    </row>
    <row r="102" ht="12.75">
      <c r="AA102" s="31"/>
    </row>
    <row r="103" ht="12.75">
      <c r="AA103" s="31"/>
    </row>
    <row r="104" ht="12.75">
      <c r="AA104" s="31"/>
    </row>
    <row r="105" ht="12.75">
      <c r="AA105" s="31"/>
    </row>
    <row r="106" ht="12.75">
      <c r="AA106" s="31"/>
    </row>
    <row r="107" ht="12.75">
      <c r="AA107" s="31"/>
    </row>
    <row r="108" ht="12.75">
      <c r="AA108" s="31"/>
    </row>
    <row r="109" ht="12.75">
      <c r="AA109" s="31"/>
    </row>
    <row r="110" ht="12.75">
      <c r="AA110" s="31"/>
    </row>
    <row r="111" ht="12.75">
      <c r="AA111" s="31"/>
    </row>
    <row r="112" ht="12.75">
      <c r="AA112" s="31"/>
    </row>
    <row r="113" ht="12.75">
      <c r="AA113" s="31"/>
    </row>
    <row r="114" ht="12.75">
      <c r="AA114" s="31"/>
    </row>
    <row r="115" ht="12.75">
      <c r="AA115" s="31"/>
    </row>
    <row r="116" ht="12.75">
      <c r="AA116" s="31"/>
    </row>
    <row r="117" ht="12.75">
      <c r="AA117" s="31"/>
    </row>
    <row r="118" ht="12.75">
      <c r="AA118" s="31"/>
    </row>
    <row r="119" ht="12.75">
      <c r="AA119" s="31"/>
    </row>
    <row r="120" ht="12.75">
      <c r="AA120" s="31"/>
    </row>
    <row r="121" ht="12.75">
      <c r="AA121" s="31"/>
    </row>
    <row r="122" ht="12.75">
      <c r="AA122" s="31"/>
    </row>
    <row r="123" ht="12.75">
      <c r="AA123" s="31"/>
    </row>
    <row r="124" ht="12.75">
      <c r="AA124" s="31"/>
    </row>
    <row r="125" ht="12.75">
      <c r="AA125" s="31"/>
    </row>
    <row r="126" ht="12.75">
      <c r="AA126" s="31"/>
    </row>
    <row r="127" ht="12.75">
      <c r="AA127" s="31"/>
    </row>
    <row r="128" ht="12.75">
      <c r="AA128" s="31"/>
    </row>
    <row r="129" ht="12.75">
      <c r="AA129" s="31"/>
    </row>
    <row r="130" ht="12.75">
      <c r="AA130" s="31"/>
    </row>
    <row r="131" ht="12.75">
      <c r="AA131" s="31"/>
    </row>
    <row r="132" ht="12.75">
      <c r="AA132" s="31"/>
    </row>
    <row r="133" ht="12.75">
      <c r="AA133" s="31"/>
    </row>
    <row r="134" ht="12.75">
      <c r="AA134" s="31"/>
    </row>
    <row r="135" ht="12.75">
      <c r="AA135" s="31"/>
    </row>
    <row r="136" ht="12.75">
      <c r="AA136" s="31"/>
    </row>
    <row r="137" ht="12.75">
      <c r="AA137" s="31"/>
    </row>
    <row r="138" ht="12.75">
      <c r="AA138" s="31"/>
    </row>
    <row r="139" ht="12.75">
      <c r="AA139" s="31"/>
    </row>
    <row r="140" ht="12.75">
      <c r="AA140" s="31"/>
    </row>
    <row r="141" ht="12.75">
      <c r="AA141" s="31"/>
    </row>
    <row r="142" ht="12.75">
      <c r="AA142" s="31"/>
    </row>
    <row r="143" ht="12.75">
      <c r="AA143" s="3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Stetson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Project 1 TVM</dc:title>
  <dc:subject/>
  <dc:creator>Stuart Michelson</dc:creator>
  <cp:keywords/>
  <dc:description/>
  <cp:lastModifiedBy>Claudia</cp:lastModifiedBy>
  <cp:lastPrinted>2005-01-13T17:18:57Z</cp:lastPrinted>
  <dcterms:created xsi:type="dcterms:W3CDTF">2002-01-21T19:46:01Z</dcterms:created>
  <dcterms:modified xsi:type="dcterms:W3CDTF">2008-11-15T14:44:34Z</dcterms:modified>
  <cp:category/>
  <cp:version/>
  <cp:contentType/>
  <cp:contentStatus/>
</cp:coreProperties>
</file>