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Mean - INDEP" sheetId="1" r:id="rId1"/>
    <sheet name="Mean - INDEP (raw data)" sheetId="2" r:id="rId2"/>
    <sheet name="Mean - PAIRED" sheetId="3" r:id="rId3"/>
    <sheet name="Proportion" sheetId="4" r:id="rId4"/>
  </sheets>
  <externalReferences>
    <externalReference r:id="rId7"/>
  </externalReferences>
  <definedNames>
    <definedName name="MWData">OFFSET(#REF!,0,0,COUNT(#REF!),1)</definedName>
    <definedName name="MWGroup">OFFSET(#REF!,0,0,COUNT(#REF!),1)</definedName>
    <definedName name="MWRank">OFFSET(#REF!,0,0,COUNT(#REF!),1)</definedName>
    <definedName name="_xlnm.Print_Area" localSheetId="0">'Mean - INDEP'!$A$1:$F$30</definedName>
    <definedName name="_xlnm.Print_Area" localSheetId="1">'Mean - INDEP (raw data)'!$A$1:$H$33</definedName>
    <definedName name="_xlnm.Print_Area" localSheetId="2">'Mean - PAIRED'!$A$1:$K$28</definedName>
    <definedName name="_xlnm.Print_Area" localSheetId="3">'Proportion'!$A$1:$F$34</definedName>
    <definedName name="SignData">OFFSET('[1]Sign'!$C$4,0,0,COUNTA('[1]Sign'!$C$4:$C$203),1)</definedName>
  </definedNames>
  <calcPr fullCalcOnLoad="1"/>
</workbook>
</file>

<file path=xl/comments1.xml><?xml version="1.0" encoding="utf-8"?>
<comments xmlns="http://schemas.openxmlformats.org/spreadsheetml/2006/main">
  <authors>
    <author>Jim Mirabella</author>
    <author>Jim</author>
  </authors>
  <commentList>
    <comment ref="B3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D15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5" authorId="1">
      <text>
        <r>
          <rPr>
            <b/>
            <sz val="8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2.xml><?xml version="1.0" encoding="utf-8"?>
<comments xmlns="http://schemas.openxmlformats.org/spreadsheetml/2006/main">
  <authors>
    <author>Jim Mirabella</author>
    <author>Jim</author>
  </authors>
  <commentList>
    <comment ref="E3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E11" authorId="0">
      <text>
        <r>
          <rPr>
            <b/>
            <sz val="8"/>
            <rFont val="Tahoma"/>
            <family val="2"/>
          </rPr>
          <t>This is the t-test statistic computed from the raw data provided.</t>
        </r>
      </text>
    </comment>
    <comment ref="G14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H14" authorId="1">
      <text>
        <r>
          <rPr>
            <b/>
            <sz val="8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3.xml><?xml version="1.0" encoding="utf-8"?>
<comments xmlns="http://schemas.openxmlformats.org/spreadsheetml/2006/main">
  <authors>
    <author>Jim Mirabella</author>
    <author>Jim</author>
  </authors>
  <commentList>
    <comment ref="H3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J10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K10" authorId="1">
      <text>
        <r>
          <rPr>
            <b/>
            <sz val="8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4.xml><?xml version="1.0" encoding="utf-8"?>
<comments xmlns="http://schemas.openxmlformats.org/spreadsheetml/2006/main">
  <authors>
    <author>Jim Mirabella</author>
    <author>Jim</author>
  </authors>
  <commentList>
    <comment ref="B3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D16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6" authorId="1">
      <text>
        <r>
          <rPr>
            <b/>
            <sz val="8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sharedStrings.xml><?xml version="1.0" encoding="utf-8"?>
<sst xmlns="http://schemas.openxmlformats.org/spreadsheetml/2006/main" count="102" uniqueCount="43">
  <si>
    <t>Level of Significance</t>
  </si>
  <si>
    <t>Sample Size</t>
  </si>
  <si>
    <t>Sample Mean</t>
  </si>
  <si>
    <t>Sample Standard Deviation</t>
  </si>
  <si>
    <t>Two-Tailed Test</t>
  </si>
  <si>
    <t>Lower-Tail Test</t>
  </si>
  <si>
    <t>Upper-Tail Test</t>
  </si>
  <si>
    <t>Decision</t>
  </si>
  <si>
    <t>Number of Successes</t>
  </si>
  <si>
    <t>Group 1</t>
  </si>
  <si>
    <t>Group 2</t>
  </si>
  <si>
    <t>Average Proportion</t>
  </si>
  <si>
    <t>Z Test Statistic (Computed)</t>
  </si>
  <si>
    <t>Proportion (Computed)</t>
  </si>
  <si>
    <t>H1:  (P1 &lt;&gt; P2)</t>
  </si>
  <si>
    <t>H1:  (m1 &lt;&gt; m2)</t>
  </si>
  <si>
    <t>Lower Crit Value</t>
  </si>
  <si>
    <t>Upper Crit Value</t>
  </si>
  <si>
    <t>n/a</t>
  </si>
  <si>
    <t>Test Statistic (Computed)</t>
  </si>
  <si>
    <t>Standard Error (Computed)</t>
  </si>
  <si>
    <t>Two Sample Hypothesis Test for the Proportion</t>
  </si>
  <si>
    <t>Crit Value</t>
  </si>
  <si>
    <t>Lower</t>
  </si>
  <si>
    <t>Upper</t>
  </si>
  <si>
    <t>Two Sample Hypothesis Test for the Mean (Independent Samples)</t>
  </si>
  <si>
    <r>
      <t>p</t>
    </r>
    <r>
      <rPr>
        <u val="single"/>
        <sz val="10"/>
        <rFont val="Arial"/>
        <family val="2"/>
      </rPr>
      <t>-Value</t>
    </r>
  </si>
  <si>
    <r>
      <t xml:space="preserve">H1:  (m1 &gt; m2  </t>
    </r>
    <r>
      <rPr>
        <b/>
        <sz val="10"/>
        <rFont val="Arial"/>
        <family val="2"/>
      </rPr>
      <t>OR</t>
    </r>
    <r>
      <rPr>
        <b/>
        <sz val="10"/>
        <rFont val="Symbol"/>
        <family val="1"/>
      </rPr>
      <t xml:space="preserve">  m2 &lt; m1)</t>
    </r>
  </si>
  <si>
    <t>H1:  (P1 &gt; P2  or  P2 &lt; P1)</t>
  </si>
  <si>
    <r>
      <t xml:space="preserve">H1:  (m1 &lt; m2  </t>
    </r>
    <r>
      <rPr>
        <b/>
        <sz val="10"/>
        <rFont val="Arial"/>
        <family val="2"/>
      </rPr>
      <t>OR</t>
    </r>
    <r>
      <rPr>
        <b/>
        <sz val="10"/>
        <rFont val="Symbol"/>
        <family val="1"/>
      </rPr>
      <t xml:space="preserve">  m2 &gt; m1)</t>
    </r>
  </si>
  <si>
    <t>H1:  (P1 &lt; P2  or  P2 &gt; P1)</t>
  </si>
  <si>
    <t>NEVER conclude that the null hypothesis is true (i.e., we CANNOT ACCEPT the null).</t>
  </si>
  <si>
    <t>If you DO NOT REJECT the null hypothesis, there is insufficient evidence to conclude that H1 is true.</t>
  </si>
  <si>
    <t>If you REJECT the null hypothesis, conclude that H1 is true.</t>
  </si>
  <si>
    <t>Two Sample Hypothesis Test for the Mean (Paired Samples)</t>
  </si>
  <si>
    <t>Item</t>
  </si>
  <si>
    <r>
      <t>H1:  (m</t>
    </r>
    <r>
      <rPr>
        <b/>
        <sz val="10"/>
        <rFont val="Arial"/>
        <family val="2"/>
      </rPr>
      <t>d</t>
    </r>
    <r>
      <rPr>
        <b/>
        <sz val="10"/>
        <rFont val="Symbol"/>
        <family val="1"/>
      </rPr>
      <t xml:space="preserve"> &lt;&gt; 0),  (m1 &lt;&gt; m2)</t>
    </r>
  </si>
  <si>
    <r>
      <t>H1:  (m</t>
    </r>
    <r>
      <rPr>
        <b/>
        <sz val="10"/>
        <rFont val="Arial"/>
        <family val="2"/>
      </rPr>
      <t>d</t>
    </r>
    <r>
      <rPr>
        <b/>
        <sz val="10"/>
        <rFont val="Symbol"/>
        <family val="1"/>
      </rPr>
      <t xml:space="preserve"> &gt; 0), (m1 &gt; m2  </t>
    </r>
    <r>
      <rPr>
        <b/>
        <sz val="10"/>
        <rFont val="Arial"/>
        <family val="2"/>
      </rPr>
      <t>OR</t>
    </r>
    <r>
      <rPr>
        <b/>
        <sz val="10"/>
        <rFont val="Symbol"/>
        <family val="1"/>
      </rPr>
      <t xml:space="preserve">  m2 &lt; m1)</t>
    </r>
  </si>
  <si>
    <r>
      <t>H1:  (m</t>
    </r>
    <r>
      <rPr>
        <b/>
        <sz val="10"/>
        <rFont val="Arial"/>
        <family val="2"/>
      </rPr>
      <t>d</t>
    </r>
    <r>
      <rPr>
        <b/>
        <sz val="10"/>
        <rFont val="Symbol"/>
        <family val="1"/>
      </rPr>
      <t xml:space="preserve"> &lt; 0), (m1 &lt; m2  </t>
    </r>
    <r>
      <rPr>
        <b/>
        <sz val="10"/>
        <rFont val="Arial"/>
        <family val="2"/>
      </rPr>
      <t>OR</t>
    </r>
    <r>
      <rPr>
        <b/>
        <sz val="10"/>
        <rFont val="Symbol"/>
        <family val="1"/>
      </rPr>
      <t xml:space="preserve">  m2 &gt; m1)</t>
    </r>
  </si>
  <si>
    <t xml:space="preserve">        ©2007 DrJimMirabella.com</t>
  </si>
  <si>
    <t xml:space="preserve">                          ©2007 DrJimMirabella.com</t>
  </si>
  <si>
    <t>Condition 1</t>
  </si>
  <si>
    <t>Condition 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</si>
</sst>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0.00000000"/>
    <numFmt numFmtId="171" formatCode="0.0000000"/>
    <numFmt numFmtId="172" formatCode="0.0000000000"/>
    <numFmt numFmtId="173" formatCode="0.000000000"/>
    <numFmt numFmtId="174" formatCode="0.00000000000"/>
    <numFmt numFmtId="175" formatCode="0.000000000000"/>
    <numFmt numFmtId="176" formatCode=".00%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z val="10"/>
      <name val="Symbol"/>
      <family val="1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9" fillId="34" borderId="11" xfId="0" applyFont="1" applyFill="1" applyBorder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165" fontId="1" fillId="34" borderId="0" xfId="0" applyNumberFormat="1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5" fontId="1" fillId="0" borderId="15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/>
      <protection/>
    </xf>
    <xf numFmtId="2" fontId="2" fillId="34" borderId="0" xfId="0" applyNumberFormat="1" applyFont="1" applyFill="1" applyBorder="1" applyAlignment="1" applyProtection="1">
      <alignment horizontal="center"/>
      <protection/>
    </xf>
    <xf numFmtId="164" fontId="1" fillId="34" borderId="0" xfId="0" applyNumberFormat="1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8" fillId="34" borderId="11" xfId="0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0" fillId="34" borderId="0" xfId="0" applyFill="1" applyAlignment="1" applyProtection="1">
      <alignment horizontal="centerContinuous"/>
      <protection/>
    </xf>
    <xf numFmtId="0" fontId="0" fillId="34" borderId="0" xfId="0" applyFill="1" applyAlignment="1" applyProtection="1">
      <alignment/>
      <protection/>
    </xf>
    <xf numFmtId="165" fontId="1" fillId="34" borderId="0" xfId="0" applyNumberFormat="1" applyFont="1" applyFill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horizontal="center"/>
      <protection/>
    </xf>
    <xf numFmtId="0" fontId="10" fillId="34" borderId="13" xfId="0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 horizontal="centerContinuous"/>
      <protection locked="0"/>
    </xf>
    <xf numFmtId="0" fontId="1" fillId="34" borderId="13" xfId="0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34" borderId="18" xfId="0" applyFont="1" applyFill="1" applyBorder="1" applyAlignment="1" applyProtection="1">
      <alignment horizontal="right"/>
      <protection/>
    </xf>
    <xf numFmtId="0" fontId="0" fillId="34" borderId="19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  <xf numFmtId="0" fontId="15" fillId="7" borderId="20" xfId="0" applyFont="1" applyFill="1" applyBorder="1" applyAlignment="1" applyProtection="1">
      <alignment/>
      <protection/>
    </xf>
    <xf numFmtId="0" fontId="15" fillId="7" borderId="21" xfId="0" applyFont="1" applyFill="1" applyBorder="1" applyAlignment="1" applyProtection="1">
      <alignment/>
      <protection/>
    </xf>
    <xf numFmtId="0" fontId="15" fillId="7" borderId="22" xfId="0" applyFont="1" applyFill="1" applyBorder="1" applyAlignment="1" applyProtection="1">
      <alignment/>
      <protection/>
    </xf>
    <xf numFmtId="0" fontId="1" fillId="36" borderId="23" xfId="0" applyFont="1" applyFill="1" applyBorder="1" applyAlignment="1" applyProtection="1">
      <alignment horizontal="center"/>
      <protection locked="0"/>
    </xf>
    <xf numFmtId="0" fontId="1" fillId="36" borderId="15" xfId="0" applyFont="1" applyFill="1" applyBorder="1" applyAlignment="1" applyProtection="1">
      <alignment horizontal="center"/>
      <protection locked="0"/>
    </xf>
    <xf numFmtId="0" fontId="0" fillId="36" borderId="24" xfId="0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5" fillId="34" borderId="0" xfId="0" applyFont="1" applyFill="1" applyAlignment="1" applyProtection="1">
      <alignment horizontal="center"/>
      <protection/>
    </xf>
    <xf numFmtId="0" fontId="1" fillId="35" borderId="23" xfId="0" applyFont="1" applyFill="1" applyBorder="1" applyAlignment="1" applyProtection="1">
      <alignment horizontal="center"/>
      <protection locked="0"/>
    </xf>
    <xf numFmtId="0" fontId="1" fillId="35" borderId="15" xfId="0" applyFont="1" applyFill="1" applyBorder="1" applyAlignment="1" applyProtection="1">
      <alignment horizontal="center"/>
      <protection locked="0"/>
    </xf>
    <xf numFmtId="0" fontId="15" fillId="7" borderId="21" xfId="0" applyFont="1" applyFill="1" applyBorder="1" applyAlignment="1" applyProtection="1">
      <alignment horizontal="center"/>
      <protection/>
    </xf>
    <xf numFmtId="0" fontId="15" fillId="7" borderId="2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r.%20Jim\My%20Documents\Dr.%20Jim\TEACH\Webster\BUSN5760\online\Nonparametric%20Te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gn"/>
      <sheetName val="Runs"/>
      <sheetName val="Wilcoxon"/>
      <sheetName val="Kruskal-Wallis"/>
      <sheetName val="Friedman"/>
      <sheetName val="Spearman"/>
    </sheetNames>
    <sheetDataSet>
      <sheetData sheetId="0">
        <row r="4">
          <cell r="C4" t="str">
            <v>+</v>
          </cell>
        </row>
        <row r="5">
          <cell r="C5" t="str">
            <v>+</v>
          </cell>
        </row>
        <row r="6">
          <cell r="C6" t="str">
            <v>+</v>
          </cell>
        </row>
        <row r="7">
          <cell r="C7" t="str">
            <v>+</v>
          </cell>
        </row>
        <row r="8">
          <cell r="C8" t="str">
            <v>+</v>
          </cell>
        </row>
        <row r="9">
          <cell r="C9" t="str">
            <v>-</v>
          </cell>
        </row>
        <row r="10">
          <cell r="C10" t="str">
            <v>+</v>
          </cell>
        </row>
        <row r="11">
          <cell r="C11" t="str">
            <v>-</v>
          </cell>
        </row>
        <row r="12">
          <cell r="C12" t="str">
            <v>+</v>
          </cell>
        </row>
        <row r="13">
          <cell r="C13" t="str">
            <v>+</v>
          </cell>
        </row>
        <row r="14">
          <cell r="C14" t="str">
            <v>+</v>
          </cell>
        </row>
        <row r="15">
          <cell r="C15" t="str">
            <v>+</v>
          </cell>
        </row>
        <row r="16">
          <cell r="C16" t="str">
            <v>+</v>
          </cell>
        </row>
        <row r="17">
          <cell r="C17" t="str">
            <v>-</v>
          </cell>
        </row>
        <row r="18">
          <cell r="C18" t="str">
            <v>+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29.8515625" style="4" customWidth="1"/>
    <col min="2" max="2" width="20.8515625" style="4" customWidth="1"/>
    <col min="3" max="3" width="19.140625" style="4" customWidth="1"/>
    <col min="4" max="4" width="10.140625" style="4" customWidth="1"/>
    <col min="5" max="5" width="30.8515625" style="4" bestFit="1" customWidth="1"/>
    <col min="6" max="16384" width="9.140625" style="4" customWidth="1"/>
  </cols>
  <sheetData>
    <row r="1" spans="1:5" s="1" customFormat="1" ht="20.25">
      <c r="A1" s="37" t="s">
        <v>25</v>
      </c>
      <c r="B1" s="39"/>
      <c r="C1" s="39"/>
      <c r="D1" s="38"/>
      <c r="E1" s="38"/>
    </row>
    <row r="2" spans="1:3" ht="12.75" customHeight="1">
      <c r="A2" s="2"/>
      <c r="B2" s="3"/>
      <c r="C2" s="3"/>
    </row>
    <row r="3" spans="1:3" ht="12.75" customHeight="1">
      <c r="A3" s="36" t="s">
        <v>0</v>
      </c>
      <c r="B3" s="5">
        <v>0.05</v>
      </c>
      <c r="C3" s="3"/>
    </row>
    <row r="4" ht="12.75" customHeight="1">
      <c r="C4" s="3"/>
    </row>
    <row r="5" spans="1:3" ht="12.75" customHeight="1">
      <c r="A5" s="3"/>
      <c r="B5" s="50"/>
      <c r="C5" s="3"/>
    </row>
    <row r="6" spans="1:3" ht="12.75" customHeight="1">
      <c r="A6" s="3"/>
      <c r="B6" s="53" t="s">
        <v>9</v>
      </c>
      <c r="C6" s="53" t="s">
        <v>10</v>
      </c>
    </row>
    <row r="7" spans="1:3" ht="12.75" customHeight="1">
      <c r="A7" s="36" t="s">
        <v>2</v>
      </c>
      <c r="B7" s="63">
        <v>100</v>
      </c>
      <c r="C7" s="64">
        <v>105</v>
      </c>
    </row>
    <row r="8" spans="1:5" ht="12.75" customHeight="1">
      <c r="A8" s="36" t="s">
        <v>1</v>
      </c>
      <c r="B8" s="63">
        <v>30</v>
      </c>
      <c r="C8" s="63">
        <v>40</v>
      </c>
      <c r="D8" s="7"/>
      <c r="E8" s="7"/>
    </row>
    <row r="9" spans="1:3" ht="12.75" customHeight="1">
      <c r="A9" s="36" t="s">
        <v>3</v>
      </c>
      <c r="B9" s="63">
        <v>10</v>
      </c>
      <c r="C9" s="63">
        <v>5</v>
      </c>
    </row>
    <row r="10" spans="1:3" ht="12.75" customHeight="1">
      <c r="A10" s="8"/>
      <c r="B10" s="9"/>
      <c r="C10" s="9"/>
    </row>
    <row r="11" spans="1:3" ht="12.75" customHeight="1">
      <c r="A11" s="32" t="s">
        <v>20</v>
      </c>
      <c r="B11" s="33">
        <f>IF(AND(B8&gt;29,C8&gt;29),SQRT(B9*B9/B8+C9*C9/C8),SQRT(((B8-1)*B9*B9+(C8-1)*C9*C9)*(1/B8+1/C8)/(B8+C8-2)))</f>
        <v>1.9895560643855537</v>
      </c>
      <c r="C11" s="9"/>
    </row>
    <row r="12" spans="1:3" ht="12.75" customHeight="1">
      <c r="A12" s="32" t="s">
        <v>19</v>
      </c>
      <c r="B12" s="33">
        <f>(B7-C7)/B11</f>
        <v>-2.513123449750173</v>
      </c>
      <c r="C12" s="9"/>
    </row>
    <row r="13" spans="1:3" ht="12.75" customHeight="1">
      <c r="A13" s="8"/>
      <c r="B13" s="9"/>
      <c r="C13" s="9"/>
    </row>
    <row r="14" spans="1:3" ht="12.75" customHeight="1" thickBot="1">
      <c r="A14" s="10"/>
      <c r="B14" s="3"/>
      <c r="C14" s="8"/>
    </row>
    <row r="15" spans="1:5" ht="12.75" customHeight="1">
      <c r="A15" s="40"/>
      <c r="B15" s="41" t="s">
        <v>16</v>
      </c>
      <c r="C15" s="41" t="s">
        <v>17</v>
      </c>
      <c r="D15" s="13" t="s">
        <v>26</v>
      </c>
      <c r="E15" s="14" t="s">
        <v>7</v>
      </c>
    </row>
    <row r="16" spans="1:5" ht="12.75" customHeight="1">
      <c r="A16" s="42"/>
      <c r="B16" s="19"/>
      <c r="C16" s="19"/>
      <c r="D16" s="20"/>
      <c r="E16" s="21"/>
    </row>
    <row r="17" spans="1:5" ht="12.75" customHeight="1">
      <c r="A17" s="22" t="s">
        <v>4</v>
      </c>
      <c r="B17" s="23">
        <f>IF(AND($B$8&gt;29,$C$8&gt;29),NORMSINV($B$3/2),-TINV($B$3,$B$8+$C$8-2))</f>
        <v>-1.9599639845400538</v>
      </c>
      <c r="C17" s="23">
        <f>IF(AND($B$8&gt;29,$C$8&gt;29),NORMSINV(1-$B$3/2),TINV($B$3,$B$8+$C$8-2))</f>
        <v>1.9599639845400536</v>
      </c>
      <c r="D17" s="23">
        <f>TDIST(ABS(B12),B8+C8-2,2)</f>
        <v>0.014341967732904104</v>
      </c>
      <c r="E17" s="24" t="str">
        <f>IF(D17&lt;$B$3,"Reject the null hypothesis","Do not reject the null hypothesis")</f>
        <v>Reject the null hypothesis</v>
      </c>
    </row>
    <row r="18" spans="1:5" ht="12.75" customHeight="1">
      <c r="A18" s="52" t="s">
        <v>15</v>
      </c>
      <c r="B18" s="19"/>
      <c r="C18" s="19"/>
      <c r="D18" s="25"/>
      <c r="E18" s="26"/>
    </row>
    <row r="19" spans="1:5" ht="12.75">
      <c r="A19" s="27"/>
      <c r="B19" s="19"/>
      <c r="C19" s="19"/>
      <c r="D19" s="25"/>
      <c r="E19" s="26"/>
    </row>
    <row r="20" spans="1:5" ht="12.75">
      <c r="A20" s="22" t="s">
        <v>6</v>
      </c>
      <c r="B20" s="23" t="s">
        <v>18</v>
      </c>
      <c r="C20" s="23">
        <f>IF(AND($B$8&gt;29,$C$8&gt;29),NORMSINV(1-$B$3),TINV(2*$B$3,$B$8+$C$8-2))</f>
        <v>1.6448536269514715</v>
      </c>
      <c r="D20" s="23">
        <f>IF($B$12&lt;0,1-TDIST(ABS($B$12),$B$8+$C$8,1),TDIST(ABS($B$12),$B$8+$C$8,1))</f>
        <v>0.9928640556470443</v>
      </c>
      <c r="E20" s="24" t="str">
        <f>IF(D20&lt;$B$3,"Reject the null hypothesis","Do not reject the null hypothesis")</f>
        <v>Do not reject the null hypothesis</v>
      </c>
    </row>
    <row r="21" spans="1:5" ht="12.75">
      <c r="A21" s="52" t="s">
        <v>27</v>
      </c>
      <c r="B21" s="19"/>
      <c r="C21" s="19"/>
      <c r="D21" s="25"/>
      <c r="E21" s="26"/>
    </row>
    <row r="22" spans="1:5" ht="12.75">
      <c r="A22" s="27"/>
      <c r="B22" s="19"/>
      <c r="C22" s="19"/>
      <c r="D22" s="25"/>
      <c r="E22" s="26"/>
    </row>
    <row r="23" spans="1:5" ht="12.75">
      <c r="A23" s="22" t="s">
        <v>5</v>
      </c>
      <c r="B23" s="23">
        <f>IF(AND($B$8&gt;29,$C$8&gt;29),NORMSINV($B$3),-TINV(2*$B$3,$B$8+$C$8-2))</f>
        <v>-1.6448536269514726</v>
      </c>
      <c r="C23" s="23" t="s">
        <v>18</v>
      </c>
      <c r="D23" s="23">
        <f>IF($B$12&lt;0,TDIST(ABS($B$12),$B$8+$C$8,1),1-TDIST(ABS($B$12),$B$8+$C$8,1))</f>
        <v>0.007135944352955676</v>
      </c>
      <c r="E23" s="24" t="str">
        <f>IF(D23&lt;$B$3,"Reject the null hypothesis","Do not reject the null hypothesis")</f>
        <v>Reject the null hypothesis</v>
      </c>
    </row>
    <row r="24" spans="1:5" ht="13.5" thickBot="1">
      <c r="A24" s="51" t="s">
        <v>29</v>
      </c>
      <c r="B24" s="29"/>
      <c r="C24" s="29"/>
      <c r="D24" s="30"/>
      <c r="E24" s="31"/>
    </row>
    <row r="25" ht="12.75">
      <c r="C25" s="10"/>
    </row>
    <row r="26" spans="1:5" ht="12.75">
      <c r="A26" s="78" t="s">
        <v>33</v>
      </c>
      <c r="B26" s="78"/>
      <c r="C26" s="78"/>
      <c r="D26" s="78"/>
      <c r="E26" s="78"/>
    </row>
    <row r="27" spans="1:5" ht="12.75">
      <c r="A27" s="79" t="s">
        <v>32</v>
      </c>
      <c r="B27" s="79"/>
      <c r="C27" s="79"/>
      <c r="D27" s="79"/>
      <c r="E27" s="79"/>
    </row>
    <row r="28" spans="1:5" ht="12.75">
      <c r="A28" s="80" t="s">
        <v>31</v>
      </c>
      <c r="B28" s="80"/>
      <c r="C28" s="80"/>
      <c r="D28" s="80"/>
      <c r="E28" s="80"/>
    </row>
    <row r="31" ht="13.5" thickBot="1"/>
    <row r="32" spans="2:4" ht="13.5" thickBot="1">
      <c r="B32" s="65" t="s">
        <v>40</v>
      </c>
      <c r="C32" s="66"/>
      <c r="D32" s="67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A26:E26"/>
    <mergeCell ref="A27:E27"/>
    <mergeCell ref="A28:E28"/>
  </mergeCells>
  <dataValidations count="2">
    <dataValidation type="whole" operator="greaterThan" allowBlank="1" showInputMessage="1" showErrorMessage="1" sqref="B8:C8">
      <formula1>0</formula1>
    </dataValidation>
    <dataValidation type="decimal" allowBlank="1" showInputMessage="1" showErrorMessage="1" sqref="B3">
      <formula1>0</formula1>
      <formula2>1</formula2>
    </dataValidation>
  </dataValidations>
  <printOptions gridLines="1"/>
  <pageMargins left="0.75" right="0.75" top="1" bottom="1" header="0.5" footer="0.5"/>
  <pageSetup horizontalDpi="300" verticalDpi="300" orientation="landscape" r:id="rId3"/>
  <headerFooter alignWithMargins="0">
    <oddHeader>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2" width="9.8515625" style="4" customWidth="1"/>
    <col min="3" max="3" width="4.140625" style="4" customWidth="1"/>
    <col min="4" max="4" width="27.7109375" style="4" customWidth="1"/>
    <col min="5" max="6" width="11.28125" style="4" customWidth="1"/>
    <col min="7" max="7" width="8.57421875" style="4" bestFit="1" customWidth="1"/>
    <col min="8" max="8" width="30.8515625" style="4" bestFit="1" customWidth="1"/>
    <col min="9" max="16384" width="9.140625" style="4" customWidth="1"/>
  </cols>
  <sheetData>
    <row r="1" spans="1:8" s="1" customFormat="1" ht="20.25">
      <c r="A1" s="37" t="s">
        <v>25</v>
      </c>
      <c r="B1" s="38"/>
      <c r="C1" s="39"/>
      <c r="D1" s="39"/>
      <c r="E1" s="38"/>
      <c r="F1" s="38"/>
      <c r="G1" s="38"/>
      <c r="H1" s="38"/>
    </row>
    <row r="2" spans="1:6" ht="12.75" customHeight="1">
      <c r="A2" s="56"/>
      <c r="B2" s="56"/>
      <c r="D2" s="2"/>
      <c r="E2" s="3"/>
      <c r="F2" s="3"/>
    </row>
    <row r="3" spans="1:6" ht="12.75" customHeight="1" thickBot="1">
      <c r="A3" s="68" t="s">
        <v>9</v>
      </c>
      <c r="B3" s="69" t="s">
        <v>10</v>
      </c>
      <c r="D3" s="36" t="s">
        <v>0</v>
      </c>
      <c r="E3" s="5">
        <v>0.05</v>
      </c>
      <c r="F3" s="3"/>
    </row>
    <row r="4" spans="1:6" ht="12.75" customHeight="1">
      <c r="A4" s="70">
        <v>2</v>
      </c>
      <c r="B4" s="71">
        <v>3</v>
      </c>
      <c r="F4" s="3"/>
    </row>
    <row r="5" spans="1:6" ht="12.75" customHeight="1">
      <c r="A5" s="70">
        <v>4</v>
      </c>
      <c r="B5" s="71">
        <v>7</v>
      </c>
      <c r="D5" s="3"/>
      <c r="E5" s="53" t="str">
        <f>A3</f>
        <v>Group 1</v>
      </c>
      <c r="F5" s="53" t="str">
        <f>B3</f>
        <v>Group 2</v>
      </c>
    </row>
    <row r="6" spans="1:6" ht="12.75" customHeight="1">
      <c r="A6" s="70">
        <v>9</v>
      </c>
      <c r="B6" s="71">
        <v>5</v>
      </c>
      <c r="D6" s="36" t="s">
        <v>2</v>
      </c>
      <c r="E6" s="34">
        <f>AVERAGE(A4:A153)</f>
        <v>4</v>
      </c>
      <c r="F6" s="34">
        <f>AVERAGE(B4:B153)</f>
        <v>5</v>
      </c>
    </row>
    <row r="7" spans="1:6" ht="12.75" customHeight="1">
      <c r="A7" s="70">
        <v>3</v>
      </c>
      <c r="B7" s="71">
        <v>8</v>
      </c>
      <c r="D7" s="36" t="s">
        <v>1</v>
      </c>
      <c r="E7" s="35">
        <f>COUNT(A4:A153)</f>
        <v>5</v>
      </c>
      <c r="F7" s="35">
        <f>COUNT(B4:B153)</f>
        <v>6</v>
      </c>
    </row>
    <row r="8" spans="1:6" ht="12.75" customHeight="1">
      <c r="A8" s="70">
        <v>2</v>
      </c>
      <c r="B8" s="71">
        <v>4</v>
      </c>
      <c r="D8" s="36" t="s">
        <v>3</v>
      </c>
      <c r="E8" s="34">
        <f>STDEV(A4:A153)</f>
        <v>2.9154759474226504</v>
      </c>
      <c r="F8" s="34">
        <f>STDEV(B4:B153)</f>
        <v>2.0976176963403033</v>
      </c>
    </row>
    <row r="9" spans="1:6" ht="12.75" customHeight="1">
      <c r="A9" s="70"/>
      <c r="B9" s="71">
        <v>3</v>
      </c>
      <c r="D9" s="8"/>
      <c r="E9" s="9"/>
      <c r="F9" s="9"/>
    </row>
    <row r="10" spans="1:6" ht="12.75" customHeight="1">
      <c r="A10" s="70"/>
      <c r="B10" s="71"/>
      <c r="D10" s="32" t="s">
        <v>20</v>
      </c>
      <c r="E10" s="33">
        <f>IF(AND(E7&gt;29,F7&gt;29),SQRT(E8*E8/E7+F8*F8/F7),SQRT(((E7-1)*E8*E8+(F7-1)*F8*F8)*(1/E7+1/F7)/(E7+F7-2)))</f>
        <v>1.5104573749303494</v>
      </c>
      <c r="F10" s="9"/>
    </row>
    <row r="11" spans="1:6" ht="12.75" customHeight="1">
      <c r="A11" s="70"/>
      <c r="B11" s="71"/>
      <c r="D11" s="32" t="s">
        <v>19</v>
      </c>
      <c r="E11" s="33">
        <f>(E6-F6)/E10</f>
        <v>-0.6620511221285621</v>
      </c>
      <c r="F11" s="9"/>
    </row>
    <row r="12" spans="1:2" ht="12.75" customHeight="1">
      <c r="A12" s="70"/>
      <c r="B12" s="71"/>
    </row>
    <row r="13" spans="1:2" ht="12.75" customHeight="1" thickBot="1">
      <c r="A13" s="70"/>
      <c r="B13" s="71"/>
    </row>
    <row r="14" spans="1:8" ht="12.75" customHeight="1">
      <c r="A14" s="70"/>
      <c r="B14" s="71"/>
      <c r="D14" s="11"/>
      <c r="E14" s="12" t="s">
        <v>23</v>
      </c>
      <c r="F14" s="12" t="s">
        <v>24</v>
      </c>
      <c r="G14" s="13" t="s">
        <v>26</v>
      </c>
      <c r="H14" s="14" t="s">
        <v>7</v>
      </c>
    </row>
    <row r="15" spans="1:8" ht="12.75" customHeight="1">
      <c r="A15" s="70"/>
      <c r="B15" s="71"/>
      <c r="D15" s="15"/>
      <c r="E15" s="16" t="s">
        <v>22</v>
      </c>
      <c r="F15" s="16" t="s">
        <v>22</v>
      </c>
      <c r="G15" s="17"/>
      <c r="H15" s="18"/>
    </row>
    <row r="16" spans="1:8" ht="12.75" customHeight="1">
      <c r="A16" s="70"/>
      <c r="B16" s="71"/>
      <c r="D16" s="15"/>
      <c r="E16" s="19"/>
      <c r="F16" s="19"/>
      <c r="G16" s="20"/>
      <c r="H16" s="21"/>
    </row>
    <row r="17" spans="1:8" ht="12.75" customHeight="1">
      <c r="A17" s="70"/>
      <c r="B17" s="71"/>
      <c r="D17" s="22" t="s">
        <v>4</v>
      </c>
      <c r="E17" s="23">
        <f>IF(AND($E$7&gt;29,$F$7&gt;29),NORMSINV($E$3/2),-TINV($E$3,$E$7+$F$7-2))</f>
        <v>-2.2621571627982053</v>
      </c>
      <c r="F17" s="23">
        <f>IF(AND($E$7&gt;29,$F$7&gt;29),NORMSINV(1-$E$3/2),TINV($E$3,$E$7+$F$7-2))</f>
        <v>2.2621571627982053</v>
      </c>
      <c r="G17" s="23">
        <f>TDIST(ABS(E11),E7+F7-2,2)</f>
        <v>0.5245263510606548</v>
      </c>
      <c r="H17" s="24" t="str">
        <f>IF(G17&lt;$E$3,"Reject the null hypothesis","Do not reject the null hypothesis")</f>
        <v>Do not reject the null hypothesis</v>
      </c>
    </row>
    <row r="18" spans="1:8" ht="12.75" customHeight="1">
      <c r="A18" s="70"/>
      <c r="B18" s="71"/>
      <c r="D18" s="52" t="s">
        <v>15</v>
      </c>
      <c r="E18" s="19"/>
      <c r="F18" s="19"/>
      <c r="G18" s="25"/>
      <c r="H18" s="26"/>
    </row>
    <row r="19" spans="1:8" ht="12.75">
      <c r="A19" s="70"/>
      <c r="B19" s="71"/>
      <c r="D19" s="27"/>
      <c r="E19" s="19"/>
      <c r="F19" s="28"/>
      <c r="G19" s="25"/>
      <c r="H19" s="26"/>
    </row>
    <row r="20" spans="1:8" ht="12.75">
      <c r="A20" s="70"/>
      <c r="B20" s="71"/>
      <c r="D20" s="22" t="s">
        <v>6</v>
      </c>
      <c r="E20" s="23" t="s">
        <v>18</v>
      </c>
      <c r="F20" s="23">
        <f>IF(AND($E$7&gt;29,$F$7&gt;29),NORMSINV(1-$E$3),TINV(2*$E$3,$E$7+$F$7-2))</f>
        <v>1.8331129326562374</v>
      </c>
      <c r="G20" s="23">
        <f>IF($E$11&lt;0,1-TDIST(ABS($E$11),$E$7+$F$7,1),TDIST(ABS($E$11),$E$7+$F$7,1))</f>
        <v>0.7392166026412642</v>
      </c>
      <c r="H20" s="24" t="str">
        <f>IF(G20&lt;$E$3,"Reject the null hypothesis","Do not reject the null hypothesis")</f>
        <v>Do not reject the null hypothesis</v>
      </c>
    </row>
    <row r="21" spans="1:8" ht="12.75">
      <c r="A21" s="70"/>
      <c r="B21" s="71"/>
      <c r="D21" s="52" t="s">
        <v>27</v>
      </c>
      <c r="E21" s="19"/>
      <c r="F21" s="19"/>
      <c r="G21" s="25"/>
      <c r="H21" s="26"/>
    </row>
    <row r="22" spans="1:8" ht="12.75">
      <c r="A22" s="70"/>
      <c r="B22" s="71"/>
      <c r="D22" s="27"/>
      <c r="E22" s="28"/>
      <c r="F22" s="19"/>
      <c r="G22" s="25"/>
      <c r="H22" s="26"/>
    </row>
    <row r="23" spans="1:8" ht="12.75">
      <c r="A23" s="70"/>
      <c r="B23" s="71"/>
      <c r="D23" s="22" t="s">
        <v>5</v>
      </c>
      <c r="E23" s="23">
        <f>IF(AND($E$7&gt;29,$F$7&gt;29),NORMSINV($E$3),-TINV(2*$E$3,$E$7+$F$7-2))</f>
        <v>-1.8331129326562374</v>
      </c>
      <c r="F23" s="23" t="s">
        <v>18</v>
      </c>
      <c r="G23" s="23">
        <f>IF($E$11&lt;0,TDIST(ABS($E$11),$E$7+$F$7,1),1-TDIST(ABS($E$11),$E$7+$F$7,1))</f>
        <v>0.2607833973587358</v>
      </c>
      <c r="H23" s="24" t="str">
        <f>IF(G23&lt;$E$3,"Reject the null hypothesis","Do not reject the null hypothesis")</f>
        <v>Do not reject the null hypothesis</v>
      </c>
    </row>
    <row r="24" spans="1:8" ht="13.5" thickBot="1">
      <c r="A24" s="70"/>
      <c r="B24" s="71"/>
      <c r="D24" s="51" t="s">
        <v>29</v>
      </c>
      <c r="E24" s="29"/>
      <c r="F24" s="29"/>
      <c r="G24" s="30"/>
      <c r="H24" s="31"/>
    </row>
    <row r="25" spans="1:2" ht="12.75">
      <c r="A25" s="70"/>
      <c r="B25" s="71"/>
    </row>
    <row r="26" spans="1:8" ht="12.75">
      <c r="A26" s="70"/>
      <c r="B26" s="71"/>
      <c r="D26" s="78" t="s">
        <v>33</v>
      </c>
      <c r="E26" s="78"/>
      <c r="F26" s="78"/>
      <c r="G26" s="78"/>
      <c r="H26" s="78"/>
    </row>
    <row r="27" spans="1:8" ht="12.75">
      <c r="A27" s="70"/>
      <c r="B27" s="71"/>
      <c r="D27" s="79" t="s">
        <v>32</v>
      </c>
      <c r="E27" s="79"/>
      <c r="F27" s="79"/>
      <c r="G27" s="79"/>
      <c r="H27" s="79"/>
    </row>
    <row r="28" spans="1:8" ht="12.75">
      <c r="A28" s="70"/>
      <c r="B28" s="71"/>
      <c r="D28" s="80" t="s">
        <v>31</v>
      </c>
      <c r="E28" s="80"/>
      <c r="F28" s="80"/>
      <c r="G28" s="80"/>
      <c r="H28" s="80"/>
    </row>
    <row r="29" spans="1:2" ht="12.75">
      <c r="A29" s="70"/>
      <c r="B29" s="71"/>
    </row>
    <row r="30" spans="1:2" ht="12.75">
      <c r="A30" s="70"/>
      <c r="B30" s="71"/>
    </row>
    <row r="31" spans="1:2" ht="13.5" thickBot="1">
      <c r="A31" s="70"/>
      <c r="B31" s="71"/>
    </row>
    <row r="32" spans="1:7" ht="13.5" thickBot="1">
      <c r="A32" s="70"/>
      <c r="B32" s="71"/>
      <c r="E32" s="65" t="s">
        <v>39</v>
      </c>
      <c r="F32" s="66"/>
      <c r="G32" s="67"/>
    </row>
    <row r="33" spans="1:2" ht="12.75">
      <c r="A33" s="70"/>
      <c r="B33" s="71"/>
    </row>
    <row r="34" spans="1:2" ht="12.75">
      <c r="A34" s="70"/>
      <c r="B34" s="71"/>
    </row>
    <row r="35" spans="1:2" ht="12.75">
      <c r="A35" s="70"/>
      <c r="B35" s="71"/>
    </row>
    <row r="36" spans="1:2" ht="12.75">
      <c r="A36" s="70"/>
      <c r="B36" s="71"/>
    </row>
    <row r="37" spans="1:2" ht="12.75">
      <c r="A37" s="70"/>
      <c r="B37" s="71"/>
    </row>
    <row r="38" spans="1:2" ht="12.75">
      <c r="A38" s="70"/>
      <c r="B38" s="71"/>
    </row>
    <row r="39" spans="1:2" ht="12.75">
      <c r="A39" s="70"/>
      <c r="B39" s="71"/>
    </row>
    <row r="40" spans="1:2" ht="12.75">
      <c r="A40" s="70"/>
      <c r="B40" s="71"/>
    </row>
    <row r="41" spans="1:2" ht="12.75">
      <c r="A41" s="70"/>
      <c r="B41" s="71"/>
    </row>
    <row r="42" spans="1:2" ht="12.75">
      <c r="A42" s="70"/>
      <c r="B42" s="71"/>
    </row>
    <row r="43" spans="1:2" ht="12.75">
      <c r="A43" s="70"/>
      <c r="B43" s="71"/>
    </row>
    <row r="44" spans="1:2" ht="12.75">
      <c r="A44" s="70"/>
      <c r="B44" s="71"/>
    </row>
    <row r="45" spans="1:2" ht="12.75">
      <c r="A45" s="70"/>
      <c r="B45" s="71"/>
    </row>
    <row r="46" spans="1:2" ht="12.75">
      <c r="A46" s="70"/>
      <c r="B46" s="71"/>
    </row>
    <row r="47" spans="1:2" ht="12.75">
      <c r="A47" s="70"/>
      <c r="B47" s="71"/>
    </row>
    <row r="48" spans="1:2" ht="12.75">
      <c r="A48" s="70"/>
      <c r="B48" s="71"/>
    </row>
    <row r="49" spans="1:2" ht="12.75">
      <c r="A49" s="70"/>
      <c r="B49" s="71"/>
    </row>
    <row r="50" spans="1:2" ht="12.75">
      <c r="A50" s="70"/>
      <c r="B50" s="71"/>
    </row>
    <row r="51" spans="1:2" ht="12.75">
      <c r="A51" s="70"/>
      <c r="B51" s="71"/>
    </row>
    <row r="52" spans="1:2" ht="12.75">
      <c r="A52" s="70"/>
      <c r="B52" s="71"/>
    </row>
    <row r="53" spans="1:2" ht="12.75">
      <c r="A53" s="70"/>
      <c r="B53" s="71"/>
    </row>
    <row r="54" spans="1:2" ht="12.75">
      <c r="A54" s="70"/>
      <c r="B54" s="71"/>
    </row>
    <row r="55" spans="1:2" ht="12.75">
      <c r="A55" s="70"/>
      <c r="B55" s="71"/>
    </row>
    <row r="56" spans="1:2" ht="12.75">
      <c r="A56" s="70"/>
      <c r="B56" s="71"/>
    </row>
    <row r="57" spans="1:2" ht="12.75">
      <c r="A57" s="70"/>
      <c r="B57" s="71"/>
    </row>
    <row r="58" spans="1:2" ht="12.75">
      <c r="A58" s="70"/>
      <c r="B58" s="71"/>
    </row>
    <row r="59" spans="1:2" ht="12.75">
      <c r="A59" s="70"/>
      <c r="B59" s="71"/>
    </row>
    <row r="60" spans="1:2" ht="12.75">
      <c r="A60" s="70"/>
      <c r="B60" s="71"/>
    </row>
    <row r="61" spans="1:2" ht="12.75">
      <c r="A61" s="70"/>
      <c r="B61" s="71"/>
    </row>
    <row r="62" spans="1:2" ht="12.75">
      <c r="A62" s="70"/>
      <c r="B62" s="71"/>
    </row>
    <row r="63" spans="1:2" ht="12.75">
      <c r="A63" s="70"/>
      <c r="B63" s="71"/>
    </row>
    <row r="64" spans="1:2" ht="12.75">
      <c r="A64" s="70"/>
      <c r="B64" s="71"/>
    </row>
    <row r="65" spans="1:2" ht="12.75">
      <c r="A65" s="70"/>
      <c r="B65" s="71"/>
    </row>
    <row r="66" spans="1:2" ht="12.75">
      <c r="A66" s="70"/>
      <c r="B66" s="71"/>
    </row>
    <row r="67" spans="1:2" ht="12.75">
      <c r="A67" s="70"/>
      <c r="B67" s="71"/>
    </row>
    <row r="68" spans="1:2" ht="12.75">
      <c r="A68" s="70"/>
      <c r="B68" s="71"/>
    </row>
    <row r="69" spans="1:2" ht="12.75">
      <c r="A69" s="70"/>
      <c r="B69" s="71"/>
    </row>
    <row r="70" spans="1:2" ht="12.75">
      <c r="A70" s="70"/>
      <c r="B70" s="71"/>
    </row>
    <row r="71" spans="1:2" ht="12.75">
      <c r="A71" s="70"/>
      <c r="B71" s="71"/>
    </row>
    <row r="72" spans="1:2" ht="12.75">
      <c r="A72" s="70"/>
      <c r="B72" s="71"/>
    </row>
    <row r="73" spans="1:2" ht="12.75">
      <c r="A73" s="70"/>
      <c r="B73" s="71"/>
    </row>
    <row r="74" spans="1:2" ht="12.75">
      <c r="A74" s="70"/>
      <c r="B74" s="71"/>
    </row>
    <row r="75" spans="1:2" ht="12.75">
      <c r="A75" s="70"/>
      <c r="B75" s="71"/>
    </row>
    <row r="76" spans="1:2" ht="12.75">
      <c r="A76" s="70"/>
      <c r="B76" s="71"/>
    </row>
    <row r="77" spans="1:2" ht="12.75">
      <c r="A77" s="70"/>
      <c r="B77" s="71"/>
    </row>
    <row r="78" spans="1:2" ht="12.75">
      <c r="A78" s="70"/>
      <c r="B78" s="71"/>
    </row>
    <row r="79" spans="1:2" ht="12.75">
      <c r="A79" s="70"/>
      <c r="B79" s="71"/>
    </row>
    <row r="80" spans="1:2" ht="12.75">
      <c r="A80" s="70"/>
      <c r="B80" s="71"/>
    </row>
    <row r="81" spans="1:2" ht="12.75">
      <c r="A81" s="70"/>
      <c r="B81" s="71"/>
    </row>
    <row r="82" spans="1:2" ht="12.75">
      <c r="A82" s="70"/>
      <c r="B82" s="71"/>
    </row>
    <row r="83" spans="1:2" ht="12.75">
      <c r="A83" s="70"/>
      <c r="B83" s="71"/>
    </row>
    <row r="84" spans="1:2" ht="12.75">
      <c r="A84" s="70"/>
      <c r="B84" s="71"/>
    </row>
    <row r="85" spans="1:2" ht="12.75">
      <c r="A85" s="70"/>
      <c r="B85" s="71"/>
    </row>
    <row r="86" spans="1:2" ht="12.75">
      <c r="A86" s="70"/>
      <c r="B86" s="71"/>
    </row>
    <row r="87" spans="1:2" ht="12.75">
      <c r="A87" s="70"/>
      <c r="B87" s="71"/>
    </row>
    <row r="88" spans="1:2" ht="12.75">
      <c r="A88" s="70"/>
      <c r="B88" s="71"/>
    </row>
    <row r="89" spans="1:2" ht="12.75">
      <c r="A89" s="70"/>
      <c r="B89" s="71"/>
    </row>
    <row r="90" spans="1:2" ht="12.75">
      <c r="A90" s="70"/>
      <c r="B90" s="71"/>
    </row>
    <row r="91" spans="1:2" ht="12.75">
      <c r="A91" s="70"/>
      <c r="B91" s="71"/>
    </row>
    <row r="92" spans="1:2" ht="12.75">
      <c r="A92" s="70"/>
      <c r="B92" s="71"/>
    </row>
    <row r="93" spans="1:2" ht="12.75">
      <c r="A93" s="70"/>
      <c r="B93" s="71"/>
    </row>
    <row r="94" spans="1:2" ht="12.75">
      <c r="A94" s="70"/>
      <c r="B94" s="71"/>
    </row>
    <row r="95" spans="1:2" ht="12.75">
      <c r="A95" s="70"/>
      <c r="B95" s="71"/>
    </row>
    <row r="96" spans="1:2" ht="12.75">
      <c r="A96" s="70"/>
      <c r="B96" s="71"/>
    </row>
    <row r="97" spans="1:2" ht="12.75">
      <c r="A97" s="70"/>
      <c r="B97" s="71"/>
    </row>
    <row r="98" spans="1:2" ht="12.75">
      <c r="A98" s="70"/>
      <c r="B98" s="71"/>
    </row>
    <row r="99" spans="1:2" ht="12.75">
      <c r="A99" s="70"/>
      <c r="B99" s="71"/>
    </row>
    <row r="100" spans="1:2" ht="12.75">
      <c r="A100" s="70"/>
      <c r="B100" s="71"/>
    </row>
    <row r="101" spans="1:2" ht="12.75">
      <c r="A101" s="70"/>
      <c r="B101" s="71"/>
    </row>
    <row r="102" spans="1:2" ht="12.75">
      <c r="A102" s="70"/>
      <c r="B102" s="71"/>
    </row>
    <row r="103" spans="1:2" ht="12.75">
      <c r="A103" s="70"/>
      <c r="B103" s="71"/>
    </row>
    <row r="104" spans="1:2" ht="12.75">
      <c r="A104" s="70"/>
      <c r="B104" s="71"/>
    </row>
    <row r="105" spans="1:2" ht="12.75">
      <c r="A105" s="70"/>
      <c r="B105" s="71"/>
    </row>
    <row r="106" spans="1:2" ht="12.75">
      <c r="A106" s="70"/>
      <c r="B106" s="71"/>
    </row>
    <row r="107" spans="1:2" ht="12.75">
      <c r="A107" s="70"/>
      <c r="B107" s="71"/>
    </row>
    <row r="108" spans="1:2" ht="12.75">
      <c r="A108" s="70"/>
      <c r="B108" s="71"/>
    </row>
    <row r="109" spans="1:2" ht="12.75">
      <c r="A109" s="70"/>
      <c r="B109" s="71"/>
    </row>
    <row r="110" spans="1:2" ht="12.75">
      <c r="A110" s="70"/>
      <c r="B110" s="71"/>
    </row>
    <row r="111" spans="1:2" ht="12.75">
      <c r="A111" s="70"/>
      <c r="B111" s="71"/>
    </row>
    <row r="112" spans="1:2" ht="12.75">
      <c r="A112" s="70"/>
      <c r="B112" s="71"/>
    </row>
    <row r="113" spans="1:2" ht="12.75">
      <c r="A113" s="70"/>
      <c r="B113" s="71"/>
    </row>
    <row r="114" spans="1:2" ht="12.75">
      <c r="A114" s="70"/>
      <c r="B114" s="71"/>
    </row>
    <row r="115" spans="1:2" ht="12.75">
      <c r="A115" s="70"/>
      <c r="B115" s="71"/>
    </row>
    <row r="116" spans="1:2" ht="12.75">
      <c r="A116" s="70"/>
      <c r="B116" s="71"/>
    </row>
    <row r="117" spans="1:2" ht="12.75">
      <c r="A117" s="70"/>
      <c r="B117" s="71"/>
    </row>
    <row r="118" spans="1:2" ht="12.75">
      <c r="A118" s="70"/>
      <c r="B118" s="71"/>
    </row>
    <row r="119" spans="1:2" ht="12.75">
      <c r="A119" s="70"/>
      <c r="B119" s="71"/>
    </row>
    <row r="120" spans="1:2" ht="12.75">
      <c r="A120" s="70"/>
      <c r="B120" s="71"/>
    </row>
    <row r="121" spans="1:2" ht="12.75">
      <c r="A121" s="70"/>
      <c r="B121" s="71"/>
    </row>
    <row r="122" spans="1:2" ht="12.75">
      <c r="A122" s="70"/>
      <c r="B122" s="71"/>
    </row>
    <row r="123" spans="1:2" ht="12.75">
      <c r="A123" s="70"/>
      <c r="B123" s="71"/>
    </row>
    <row r="124" spans="1:2" ht="12.75">
      <c r="A124" s="70"/>
      <c r="B124" s="71"/>
    </row>
    <row r="125" spans="1:2" ht="12.75">
      <c r="A125" s="70"/>
      <c r="B125" s="71"/>
    </row>
    <row r="126" spans="1:2" ht="12.75">
      <c r="A126" s="70"/>
      <c r="B126" s="71"/>
    </row>
    <row r="127" spans="1:2" ht="12.75">
      <c r="A127" s="70"/>
      <c r="B127" s="71"/>
    </row>
    <row r="128" spans="1:2" ht="12.75">
      <c r="A128" s="70"/>
      <c r="B128" s="71"/>
    </row>
    <row r="129" spans="1:2" ht="12.75">
      <c r="A129" s="70"/>
      <c r="B129" s="71"/>
    </row>
    <row r="130" spans="1:2" ht="12.75">
      <c r="A130" s="70"/>
      <c r="B130" s="71"/>
    </row>
    <row r="131" spans="1:2" ht="12.75">
      <c r="A131" s="70"/>
      <c r="B131" s="71"/>
    </row>
    <row r="132" spans="1:2" ht="12.75">
      <c r="A132" s="70"/>
      <c r="B132" s="71"/>
    </row>
    <row r="133" spans="1:2" ht="12.75">
      <c r="A133" s="70"/>
      <c r="B133" s="71"/>
    </row>
    <row r="134" spans="1:2" ht="12.75">
      <c r="A134" s="70"/>
      <c r="B134" s="71"/>
    </row>
    <row r="135" spans="1:2" ht="12.75">
      <c r="A135" s="70"/>
      <c r="B135" s="71"/>
    </row>
    <row r="136" spans="1:2" ht="12.75">
      <c r="A136" s="70"/>
      <c r="B136" s="71"/>
    </row>
    <row r="137" spans="1:2" ht="12.75">
      <c r="A137" s="70"/>
      <c r="B137" s="71"/>
    </row>
    <row r="138" spans="1:2" ht="12.75">
      <c r="A138" s="70"/>
      <c r="B138" s="71"/>
    </row>
    <row r="139" spans="1:2" ht="12.75">
      <c r="A139" s="70"/>
      <c r="B139" s="71"/>
    </row>
    <row r="140" spans="1:2" ht="12.75">
      <c r="A140" s="70"/>
      <c r="B140" s="71"/>
    </row>
    <row r="141" spans="1:2" ht="12.75">
      <c r="A141" s="70"/>
      <c r="B141" s="71"/>
    </row>
    <row r="142" spans="1:2" ht="12.75">
      <c r="A142" s="70"/>
      <c r="B142" s="71"/>
    </row>
    <row r="143" spans="1:2" ht="12.75">
      <c r="A143" s="70"/>
      <c r="B143" s="71"/>
    </row>
    <row r="144" spans="1:2" ht="12.75">
      <c r="A144" s="70"/>
      <c r="B144" s="71"/>
    </row>
    <row r="145" spans="1:2" ht="12.75">
      <c r="A145" s="70"/>
      <c r="B145" s="71"/>
    </row>
    <row r="146" spans="1:2" ht="12.75">
      <c r="A146" s="70"/>
      <c r="B146" s="71"/>
    </row>
    <row r="147" spans="1:2" ht="12.75">
      <c r="A147" s="70"/>
      <c r="B147" s="71"/>
    </row>
    <row r="148" spans="1:2" ht="12.75">
      <c r="A148" s="70"/>
      <c r="B148" s="71"/>
    </row>
    <row r="149" spans="1:2" ht="12.75">
      <c r="A149" s="70"/>
      <c r="B149" s="71"/>
    </row>
    <row r="150" spans="1:2" ht="12.75">
      <c r="A150" s="70"/>
      <c r="B150" s="71"/>
    </row>
    <row r="151" spans="1:2" ht="12.75">
      <c r="A151" s="70"/>
      <c r="B151" s="71"/>
    </row>
    <row r="152" spans="1:2" ht="12.75">
      <c r="A152" s="70"/>
      <c r="B152" s="71"/>
    </row>
    <row r="153" spans="1:2" ht="12.75">
      <c r="A153" s="70"/>
      <c r="B153" s="71"/>
    </row>
    <row r="154" spans="1:2" ht="12.75">
      <c r="A154" s="56"/>
      <c r="B154" s="56"/>
    </row>
    <row r="155" spans="1:2" ht="12.75">
      <c r="A155" s="56"/>
      <c r="B155" s="56"/>
    </row>
    <row r="156" spans="1:2" ht="12.75">
      <c r="A156" s="56"/>
      <c r="B156" s="56"/>
    </row>
    <row r="157" spans="1:2" ht="12.75">
      <c r="A157" s="56"/>
      <c r="B157" s="56"/>
    </row>
    <row r="158" spans="1:2" ht="12.75">
      <c r="A158" s="56"/>
      <c r="B158" s="56"/>
    </row>
    <row r="159" spans="1:2" ht="12.75">
      <c r="A159" s="56"/>
      <c r="B159" s="56"/>
    </row>
    <row r="160" spans="1:2" ht="12.75">
      <c r="A160" s="56"/>
      <c r="B160" s="56"/>
    </row>
    <row r="161" spans="1:2" ht="12.75">
      <c r="A161" s="56"/>
      <c r="B161" s="56"/>
    </row>
    <row r="162" spans="1:2" ht="12.75">
      <c r="A162" s="56"/>
      <c r="B162" s="56"/>
    </row>
    <row r="163" spans="1:2" ht="12.75">
      <c r="A163" s="56"/>
      <c r="B163" s="56"/>
    </row>
    <row r="164" spans="1:2" ht="12.75">
      <c r="A164" s="56"/>
      <c r="B164" s="56"/>
    </row>
    <row r="165" spans="1:2" ht="12.75">
      <c r="A165" s="56"/>
      <c r="B165" s="56"/>
    </row>
    <row r="166" spans="1:2" ht="12.75">
      <c r="A166" s="56"/>
      <c r="B166" s="56"/>
    </row>
    <row r="167" spans="1:2" ht="12.75">
      <c r="A167" s="56"/>
      <c r="B167" s="56"/>
    </row>
    <row r="168" spans="1:2" ht="12.75">
      <c r="A168" s="56"/>
      <c r="B168" s="56"/>
    </row>
    <row r="169" spans="1:2" ht="12.75">
      <c r="A169" s="56"/>
      <c r="B169" s="56"/>
    </row>
    <row r="170" spans="1:2" ht="12.75">
      <c r="A170" s="56"/>
      <c r="B170" s="56"/>
    </row>
    <row r="171" spans="1:2" ht="12.75">
      <c r="A171" s="56"/>
      <c r="B171" s="56"/>
    </row>
    <row r="172" spans="1:2" ht="12.75">
      <c r="A172" s="56"/>
      <c r="B172" s="56"/>
    </row>
    <row r="173" spans="1:2" ht="12.75">
      <c r="A173" s="56"/>
      <c r="B173" s="56"/>
    </row>
    <row r="174" spans="1:2" ht="12.75">
      <c r="A174" s="56"/>
      <c r="B174" s="56"/>
    </row>
    <row r="175" spans="1:2" ht="12.75">
      <c r="A175" s="56"/>
      <c r="B175" s="56"/>
    </row>
    <row r="176" spans="1:2" ht="12.75">
      <c r="A176" s="56"/>
      <c r="B176" s="56"/>
    </row>
    <row r="177" spans="1:2" ht="12.75">
      <c r="A177" s="56"/>
      <c r="B177" s="56"/>
    </row>
    <row r="178" spans="1:2" ht="12.75">
      <c r="A178" s="56"/>
      <c r="B178" s="56"/>
    </row>
    <row r="179" spans="1:2" ht="12.75">
      <c r="A179" s="56"/>
      <c r="B179" s="56"/>
    </row>
    <row r="180" spans="1:2" ht="12.75">
      <c r="A180" s="56"/>
      <c r="B180" s="56"/>
    </row>
    <row r="181" spans="1:2" ht="12.75">
      <c r="A181" s="56"/>
      <c r="B181" s="56"/>
    </row>
    <row r="182" spans="1:2" ht="12.75">
      <c r="A182" s="56"/>
      <c r="B182" s="56"/>
    </row>
    <row r="183" spans="1:2" ht="12.75">
      <c r="A183" s="56"/>
      <c r="B183" s="56"/>
    </row>
    <row r="184" spans="1:2" ht="12.75">
      <c r="A184" s="56"/>
      <c r="B184" s="56"/>
    </row>
    <row r="185" spans="1:2" ht="12.75">
      <c r="A185" s="56"/>
      <c r="B185" s="56"/>
    </row>
    <row r="186" spans="1:2" ht="12.75">
      <c r="A186" s="56"/>
      <c r="B186" s="56"/>
    </row>
    <row r="187" spans="1:2" ht="12.75">
      <c r="A187" s="56"/>
      <c r="B187" s="56"/>
    </row>
    <row r="188" spans="1:2" ht="12.75">
      <c r="A188" s="56"/>
      <c r="B188" s="56"/>
    </row>
    <row r="189" spans="1:2" ht="12.75">
      <c r="A189" s="56"/>
      <c r="B189" s="56"/>
    </row>
    <row r="190" spans="1:2" ht="12.75">
      <c r="A190" s="56"/>
      <c r="B190" s="56"/>
    </row>
    <row r="191" spans="1:2" ht="12.75">
      <c r="A191" s="56"/>
      <c r="B191" s="56"/>
    </row>
    <row r="192" spans="1:2" ht="12.75">
      <c r="A192" s="56"/>
      <c r="B192" s="56"/>
    </row>
    <row r="193" spans="1:2" ht="12.75">
      <c r="A193" s="56"/>
      <c r="B193" s="56"/>
    </row>
    <row r="194" spans="1:2" ht="12.75">
      <c r="A194" s="56"/>
      <c r="B194" s="56"/>
    </row>
    <row r="195" spans="1:2" ht="12.75">
      <c r="A195" s="56"/>
      <c r="B195" s="56"/>
    </row>
    <row r="196" spans="1:2" ht="12.75">
      <c r="A196" s="56"/>
      <c r="B196" s="56"/>
    </row>
    <row r="197" spans="1:2" ht="12.75">
      <c r="A197" s="56"/>
      <c r="B197" s="56"/>
    </row>
    <row r="198" spans="1:2" ht="12.75">
      <c r="A198" s="56"/>
      <c r="B198" s="56"/>
    </row>
    <row r="199" spans="1:2" ht="12.75">
      <c r="A199" s="56"/>
      <c r="B199" s="56"/>
    </row>
    <row r="200" spans="1:2" ht="12.75">
      <c r="A200" s="56"/>
      <c r="B200" s="56"/>
    </row>
    <row r="201" spans="1:2" ht="12.75">
      <c r="A201" s="56"/>
      <c r="B201" s="56"/>
    </row>
    <row r="202" spans="1:2" ht="12.75">
      <c r="A202" s="56"/>
      <c r="B202" s="56"/>
    </row>
    <row r="203" spans="1:2" ht="12.75">
      <c r="A203" s="56"/>
      <c r="B203" s="56"/>
    </row>
    <row r="204" spans="1:2" ht="12.75">
      <c r="A204" s="56"/>
      <c r="B204" s="56"/>
    </row>
    <row r="205" spans="1:2" ht="12.75">
      <c r="A205" s="56"/>
      <c r="B205" s="56"/>
    </row>
    <row r="206" spans="1:2" ht="12.75">
      <c r="A206" s="56"/>
      <c r="B206" s="56"/>
    </row>
    <row r="207" spans="1:2" ht="12.75">
      <c r="A207" s="56"/>
      <c r="B207" s="56"/>
    </row>
    <row r="208" spans="1:2" ht="12.75">
      <c r="A208" s="56"/>
      <c r="B208" s="56"/>
    </row>
    <row r="209" spans="1:2" ht="12.75">
      <c r="A209" s="56"/>
      <c r="B209" s="56"/>
    </row>
    <row r="210" spans="1:2" ht="12.75">
      <c r="A210" s="56"/>
      <c r="B210" s="56"/>
    </row>
    <row r="211" spans="1:2" ht="12.75">
      <c r="A211" s="56"/>
      <c r="B211" s="56"/>
    </row>
    <row r="212" spans="1:2" ht="12.75">
      <c r="A212" s="56"/>
      <c r="B212" s="56"/>
    </row>
    <row r="213" spans="1:2" ht="12.75">
      <c r="A213" s="56"/>
      <c r="B213" s="56"/>
    </row>
    <row r="214" spans="1:2" ht="12.75">
      <c r="A214" s="56"/>
      <c r="B214" s="56"/>
    </row>
    <row r="215" spans="1:2" ht="12.75">
      <c r="A215" s="56"/>
      <c r="B215" s="56"/>
    </row>
    <row r="216" spans="1:2" ht="12.75">
      <c r="A216" s="56"/>
      <c r="B216" s="56"/>
    </row>
    <row r="217" spans="1:2" ht="12.75">
      <c r="A217" s="56"/>
      <c r="B217" s="56"/>
    </row>
    <row r="218" spans="1:2" ht="12.75">
      <c r="A218" s="56"/>
      <c r="B218" s="56"/>
    </row>
    <row r="219" spans="1:2" ht="12.75">
      <c r="A219" s="56"/>
      <c r="B219" s="56"/>
    </row>
    <row r="220" spans="1:2" ht="12.75">
      <c r="A220" s="56"/>
      <c r="B220" s="56"/>
    </row>
    <row r="221" spans="1:2" ht="12.75">
      <c r="A221" s="56"/>
      <c r="B221" s="56"/>
    </row>
    <row r="222" spans="1:2" ht="12.75">
      <c r="A222" s="56"/>
      <c r="B222" s="56"/>
    </row>
    <row r="223" spans="1:2" ht="12.75">
      <c r="A223" s="56"/>
      <c r="B223" s="56"/>
    </row>
    <row r="224" spans="1:2" ht="12.75">
      <c r="A224" s="56"/>
      <c r="B224" s="56"/>
    </row>
    <row r="225" spans="1:2" ht="12.75">
      <c r="A225" s="56"/>
      <c r="B225" s="56"/>
    </row>
    <row r="226" spans="1:2" ht="12.75">
      <c r="A226" s="56"/>
      <c r="B226" s="56"/>
    </row>
    <row r="227" spans="1:2" ht="12.75">
      <c r="A227" s="56"/>
      <c r="B227" s="56"/>
    </row>
    <row r="228" spans="1:2" ht="12.75">
      <c r="A228" s="56"/>
      <c r="B228" s="56"/>
    </row>
    <row r="229" spans="1:2" ht="12.75">
      <c r="A229" s="56"/>
      <c r="B229" s="56"/>
    </row>
    <row r="230" spans="1:2" ht="12.75">
      <c r="A230" s="56"/>
      <c r="B230" s="56"/>
    </row>
    <row r="231" spans="1:2" ht="12.75">
      <c r="A231" s="56"/>
      <c r="B231" s="56"/>
    </row>
    <row r="232" spans="1:2" ht="12.75">
      <c r="A232" s="56"/>
      <c r="B232" s="56"/>
    </row>
    <row r="233" spans="1:2" ht="12.75">
      <c r="A233" s="56"/>
      <c r="B233" s="56"/>
    </row>
    <row r="234" spans="1:2" ht="12.75">
      <c r="A234" s="56"/>
      <c r="B234" s="56"/>
    </row>
    <row r="235" spans="1:2" ht="12.75">
      <c r="A235" s="56"/>
      <c r="B235" s="56"/>
    </row>
    <row r="236" spans="1:2" ht="12.75">
      <c r="A236" s="56"/>
      <c r="B236" s="56"/>
    </row>
    <row r="237" spans="1:2" ht="12.75">
      <c r="A237" s="56"/>
      <c r="B237" s="56"/>
    </row>
    <row r="238" spans="1:2" ht="12.75">
      <c r="A238" s="56"/>
      <c r="B238" s="56"/>
    </row>
    <row r="239" spans="1:2" ht="12.75">
      <c r="A239" s="56"/>
      <c r="B239" s="56"/>
    </row>
    <row r="240" spans="1:2" ht="12.75">
      <c r="A240" s="56"/>
      <c r="B240" s="56"/>
    </row>
    <row r="241" spans="1:2" ht="12.75">
      <c r="A241" s="56"/>
      <c r="B241" s="56"/>
    </row>
    <row r="242" spans="1:2" ht="12.75">
      <c r="A242" s="56"/>
      <c r="B242" s="56"/>
    </row>
    <row r="243" spans="1:2" ht="12.75">
      <c r="A243" s="56"/>
      <c r="B243" s="56"/>
    </row>
    <row r="244" spans="1:2" ht="12.75">
      <c r="A244" s="56"/>
      <c r="B244" s="56"/>
    </row>
    <row r="245" spans="1:2" ht="12.75">
      <c r="A245" s="56"/>
      <c r="B245" s="56"/>
    </row>
    <row r="246" spans="1:2" ht="12.75">
      <c r="A246" s="56"/>
      <c r="B246" s="56"/>
    </row>
    <row r="247" spans="1:2" ht="12.75">
      <c r="A247" s="56"/>
      <c r="B247" s="56"/>
    </row>
    <row r="248" spans="1:2" ht="12.75">
      <c r="A248" s="56"/>
      <c r="B248" s="56"/>
    </row>
    <row r="249" spans="1:2" ht="12.75">
      <c r="A249" s="56"/>
      <c r="B249" s="56"/>
    </row>
    <row r="250" spans="1:2" ht="12.75">
      <c r="A250" s="56"/>
      <c r="B250" s="56"/>
    </row>
    <row r="251" spans="1:2" ht="12.75">
      <c r="A251" s="56"/>
      <c r="B251" s="56"/>
    </row>
    <row r="252" spans="1:2" ht="12.75">
      <c r="A252" s="56"/>
      <c r="B252" s="56"/>
    </row>
    <row r="253" spans="1:2" ht="12.75">
      <c r="A253" s="56"/>
      <c r="B253" s="56"/>
    </row>
    <row r="254" spans="1:2" ht="12.75">
      <c r="A254" s="56"/>
      <c r="B254" s="56"/>
    </row>
    <row r="255" spans="1:2" ht="12.75">
      <c r="A255" s="56"/>
      <c r="B255" s="56"/>
    </row>
    <row r="256" spans="1:2" ht="12.75">
      <c r="A256" s="56"/>
      <c r="B256" s="56"/>
    </row>
    <row r="257" spans="1:2" ht="12.75">
      <c r="A257" s="56"/>
      <c r="B257" s="56"/>
    </row>
    <row r="258" spans="1:2" ht="12.75">
      <c r="A258" s="56"/>
      <c r="B258" s="56"/>
    </row>
    <row r="259" spans="1:2" ht="12.75">
      <c r="A259" s="56"/>
      <c r="B259" s="56"/>
    </row>
    <row r="260" spans="1:2" ht="12.75">
      <c r="A260" s="56"/>
      <c r="B260" s="56"/>
    </row>
    <row r="261" spans="1:2" ht="12.75">
      <c r="A261" s="56"/>
      <c r="B261" s="56"/>
    </row>
    <row r="262" spans="1:2" ht="12.75">
      <c r="A262" s="56"/>
      <c r="B262" s="56"/>
    </row>
    <row r="263" spans="1:2" ht="12.75">
      <c r="A263" s="56"/>
      <c r="B263" s="56"/>
    </row>
    <row r="264" spans="1:2" ht="12.75">
      <c r="A264" s="56"/>
      <c r="B264" s="56"/>
    </row>
    <row r="265" spans="1:2" ht="12.75">
      <c r="A265" s="56"/>
      <c r="B265" s="56"/>
    </row>
    <row r="266" spans="1:2" ht="12.75">
      <c r="A266" s="56"/>
      <c r="B266" s="56"/>
    </row>
    <row r="267" spans="1:2" ht="12.75">
      <c r="A267" s="56"/>
      <c r="B267" s="56"/>
    </row>
    <row r="268" spans="1:2" ht="12.75">
      <c r="A268" s="56"/>
      <c r="B268" s="56"/>
    </row>
    <row r="269" spans="1:2" ht="12.75">
      <c r="A269" s="56"/>
      <c r="B269" s="56"/>
    </row>
    <row r="270" spans="1:2" ht="12.75">
      <c r="A270" s="56"/>
      <c r="B270" s="56"/>
    </row>
    <row r="271" spans="1:2" ht="12.75">
      <c r="A271" s="56"/>
      <c r="B271" s="56"/>
    </row>
    <row r="272" spans="1:2" ht="12.75">
      <c r="A272" s="56"/>
      <c r="B272" s="56"/>
    </row>
    <row r="273" spans="1:2" ht="12.75">
      <c r="A273" s="56"/>
      <c r="B273" s="56"/>
    </row>
    <row r="274" spans="1:2" ht="12.75">
      <c r="A274" s="56"/>
      <c r="B274" s="56"/>
    </row>
    <row r="275" spans="1:2" ht="12.75">
      <c r="A275" s="56"/>
      <c r="B275" s="56"/>
    </row>
    <row r="276" spans="1:2" ht="12.75">
      <c r="A276" s="56"/>
      <c r="B276" s="56"/>
    </row>
    <row r="277" spans="1:2" ht="12.75">
      <c r="A277" s="56"/>
      <c r="B277" s="56"/>
    </row>
    <row r="278" spans="1:2" ht="12.75">
      <c r="A278" s="56"/>
      <c r="B278" s="56"/>
    </row>
    <row r="279" spans="1:2" ht="12.75">
      <c r="A279" s="56"/>
      <c r="B279" s="56"/>
    </row>
    <row r="280" spans="1:2" ht="12.75">
      <c r="A280" s="56"/>
      <c r="B280" s="56"/>
    </row>
    <row r="281" spans="1:2" ht="12.75">
      <c r="A281" s="56"/>
      <c r="B281" s="56"/>
    </row>
    <row r="282" spans="1:2" ht="12.75">
      <c r="A282" s="56"/>
      <c r="B282" s="56"/>
    </row>
    <row r="283" spans="1:2" ht="12.75">
      <c r="A283" s="56"/>
      <c r="B283" s="56"/>
    </row>
    <row r="284" spans="1:2" ht="12.75">
      <c r="A284" s="56"/>
      <c r="B284" s="56"/>
    </row>
    <row r="285" spans="1:2" ht="12.75">
      <c r="A285" s="56"/>
      <c r="B285" s="56"/>
    </row>
    <row r="286" spans="1:2" ht="12.75">
      <c r="A286" s="56"/>
      <c r="B286" s="56"/>
    </row>
    <row r="287" spans="1:2" ht="12.75">
      <c r="A287" s="56"/>
      <c r="B287" s="56"/>
    </row>
    <row r="288" spans="1:2" ht="12.75">
      <c r="A288" s="56"/>
      <c r="B288" s="56"/>
    </row>
    <row r="289" spans="1:2" ht="12.75">
      <c r="A289" s="56"/>
      <c r="B289" s="56"/>
    </row>
    <row r="290" spans="1:2" ht="12.75">
      <c r="A290" s="56"/>
      <c r="B290" s="56"/>
    </row>
    <row r="291" spans="1:2" ht="12.75">
      <c r="A291" s="56"/>
      <c r="B291" s="56"/>
    </row>
    <row r="292" spans="1:2" ht="12.75">
      <c r="A292" s="56"/>
      <c r="B292" s="56"/>
    </row>
    <row r="293" spans="1:2" ht="12.75">
      <c r="A293" s="56"/>
      <c r="B293" s="56"/>
    </row>
    <row r="294" spans="1:2" ht="12.75">
      <c r="A294" s="56"/>
      <c r="B294" s="56"/>
    </row>
    <row r="295" spans="1:2" ht="12.75">
      <c r="A295" s="56"/>
      <c r="B295" s="56"/>
    </row>
    <row r="296" spans="1:2" ht="12.75">
      <c r="A296" s="56"/>
      <c r="B296" s="56"/>
    </row>
    <row r="297" spans="1:2" ht="12.75">
      <c r="A297" s="56"/>
      <c r="B297" s="56"/>
    </row>
    <row r="298" spans="1:2" ht="12.75">
      <c r="A298" s="56"/>
      <c r="B298" s="56"/>
    </row>
    <row r="299" spans="1:2" ht="12.75">
      <c r="A299" s="56"/>
      <c r="B299" s="56"/>
    </row>
    <row r="300" spans="1:2" ht="12.75">
      <c r="A300" s="56"/>
      <c r="B300" s="56"/>
    </row>
    <row r="301" spans="1:2" ht="12.75">
      <c r="A301" s="56"/>
      <c r="B301" s="56"/>
    </row>
    <row r="302" spans="1:2" ht="12.75">
      <c r="A302" s="56"/>
      <c r="B302" s="56"/>
    </row>
    <row r="303" spans="1:2" ht="12.75">
      <c r="A303" s="56"/>
      <c r="B303" s="56"/>
    </row>
    <row r="304" spans="1:2" ht="12.75">
      <c r="A304" s="56"/>
      <c r="B304" s="56"/>
    </row>
    <row r="305" spans="1:2" ht="12.75">
      <c r="A305" s="56"/>
      <c r="B305" s="56"/>
    </row>
    <row r="306" spans="1:2" ht="12.75">
      <c r="A306" s="56"/>
      <c r="B306" s="56"/>
    </row>
    <row r="307" spans="1:2" ht="12.75">
      <c r="A307" s="56"/>
      <c r="B307" s="56"/>
    </row>
    <row r="308" spans="1:2" ht="12.75">
      <c r="A308" s="56"/>
      <c r="B308" s="56"/>
    </row>
    <row r="309" spans="1:2" ht="12.75">
      <c r="A309" s="56"/>
      <c r="B309" s="56"/>
    </row>
    <row r="310" spans="1:2" ht="12.75">
      <c r="A310" s="56"/>
      <c r="B310" s="56"/>
    </row>
    <row r="311" spans="1:2" ht="12.75">
      <c r="A311" s="56"/>
      <c r="B311" s="56"/>
    </row>
    <row r="312" spans="1:2" ht="12.75">
      <c r="A312" s="56"/>
      <c r="B312" s="56"/>
    </row>
    <row r="313" spans="1:2" ht="12.75">
      <c r="A313" s="56"/>
      <c r="B313" s="56"/>
    </row>
    <row r="314" spans="1:2" ht="12.75">
      <c r="A314" s="56"/>
      <c r="B314" s="56"/>
    </row>
    <row r="315" spans="1:2" ht="12.75">
      <c r="A315" s="56"/>
      <c r="B315" s="56"/>
    </row>
    <row r="316" spans="1:2" ht="12.75">
      <c r="A316" s="56"/>
      <c r="B316" s="56"/>
    </row>
    <row r="317" spans="1:2" ht="12.75">
      <c r="A317" s="56"/>
      <c r="B317" s="56"/>
    </row>
    <row r="318" spans="1:2" ht="12.75">
      <c r="A318" s="56"/>
      <c r="B318" s="56"/>
    </row>
    <row r="319" spans="1:2" ht="12.75">
      <c r="A319" s="56"/>
      <c r="B319" s="56"/>
    </row>
    <row r="320" spans="1:2" ht="12.75">
      <c r="A320" s="56"/>
      <c r="B320" s="56"/>
    </row>
    <row r="321" spans="1:2" ht="12.75">
      <c r="A321" s="56"/>
      <c r="B321" s="56"/>
    </row>
    <row r="322" spans="1:2" ht="12.75">
      <c r="A322" s="56"/>
      <c r="B322" s="56"/>
    </row>
    <row r="323" spans="1:2" ht="12.75">
      <c r="A323" s="56"/>
      <c r="B323" s="56"/>
    </row>
    <row r="324" spans="1:2" ht="12.75">
      <c r="A324" s="56"/>
      <c r="B324" s="56"/>
    </row>
    <row r="325" spans="1:2" ht="12.75">
      <c r="A325" s="56"/>
      <c r="B325" s="56"/>
    </row>
    <row r="326" spans="1:2" ht="12.75">
      <c r="A326" s="56"/>
      <c r="B326" s="56"/>
    </row>
    <row r="327" spans="1:2" ht="12.75">
      <c r="A327" s="56"/>
      <c r="B327" s="56"/>
    </row>
    <row r="328" spans="1:2" ht="12.75">
      <c r="A328" s="56"/>
      <c r="B328" s="56"/>
    </row>
    <row r="329" spans="1:2" ht="12.75">
      <c r="A329" s="56"/>
      <c r="B329" s="56"/>
    </row>
    <row r="330" spans="1:2" ht="12.75">
      <c r="A330" s="56"/>
      <c r="B330" s="56"/>
    </row>
    <row r="331" spans="1:2" ht="12.75">
      <c r="A331" s="56"/>
      <c r="B331" s="56"/>
    </row>
    <row r="332" spans="1:2" ht="12.75">
      <c r="A332" s="56"/>
      <c r="B332" s="56"/>
    </row>
    <row r="333" spans="1:2" ht="12.75">
      <c r="A333" s="56"/>
      <c r="B333" s="56"/>
    </row>
    <row r="334" spans="1:2" ht="12.75">
      <c r="A334" s="56"/>
      <c r="B334" s="56"/>
    </row>
    <row r="335" spans="1:2" ht="12.75">
      <c r="A335" s="56"/>
      <c r="B335" s="56"/>
    </row>
    <row r="336" spans="1:2" ht="12.75">
      <c r="A336" s="56"/>
      <c r="B336" s="56"/>
    </row>
    <row r="337" spans="1:2" ht="12.75">
      <c r="A337" s="56"/>
      <c r="B337" s="56"/>
    </row>
    <row r="338" spans="1:2" ht="12.75">
      <c r="A338" s="56"/>
      <c r="B338" s="56"/>
    </row>
    <row r="339" spans="1:2" ht="12.75">
      <c r="A339" s="56"/>
      <c r="B339" s="56"/>
    </row>
    <row r="340" spans="1:2" ht="12.75">
      <c r="A340" s="56"/>
      <c r="B340" s="56"/>
    </row>
    <row r="341" spans="1:2" ht="12.75">
      <c r="A341" s="56"/>
      <c r="B341" s="56"/>
    </row>
    <row r="342" spans="1:2" ht="12.75">
      <c r="A342" s="56"/>
      <c r="B342" s="56"/>
    </row>
    <row r="343" spans="1:2" ht="12.75">
      <c r="A343" s="56"/>
      <c r="B343" s="56"/>
    </row>
    <row r="344" spans="1:2" ht="12.75">
      <c r="A344" s="56"/>
      <c r="B344" s="56"/>
    </row>
    <row r="345" spans="1:2" ht="12.75">
      <c r="A345" s="56"/>
      <c r="B345" s="56"/>
    </row>
    <row r="346" spans="1:2" ht="12.75">
      <c r="A346" s="56"/>
      <c r="B346" s="56"/>
    </row>
    <row r="347" spans="1:2" ht="12.75">
      <c r="A347" s="56"/>
      <c r="B347" s="56"/>
    </row>
    <row r="348" spans="1:2" ht="12.75">
      <c r="A348" s="56"/>
      <c r="B348" s="56"/>
    </row>
    <row r="349" spans="1:2" ht="12.75">
      <c r="A349" s="56"/>
      <c r="B349" s="56"/>
    </row>
    <row r="350" spans="1:2" ht="12.75">
      <c r="A350" s="56"/>
      <c r="B350" s="56"/>
    </row>
    <row r="351" spans="1:2" ht="12.75">
      <c r="A351" s="56"/>
      <c r="B351" s="56"/>
    </row>
    <row r="352" spans="1:2" ht="12.75">
      <c r="A352" s="56"/>
      <c r="B352" s="56"/>
    </row>
    <row r="353" spans="1:2" ht="12.75">
      <c r="A353" s="56"/>
      <c r="B353" s="56"/>
    </row>
    <row r="354" spans="1:2" ht="12.75">
      <c r="A354" s="56"/>
      <c r="B354" s="56"/>
    </row>
    <row r="355" spans="1:2" ht="12.75">
      <c r="A355" s="56"/>
      <c r="B355" s="56"/>
    </row>
    <row r="356" spans="1:2" ht="12.75">
      <c r="A356" s="56"/>
      <c r="B356" s="56"/>
    </row>
    <row r="357" spans="1:2" ht="12.75">
      <c r="A357" s="56"/>
      <c r="B357" s="56"/>
    </row>
    <row r="358" spans="1:2" ht="12.75">
      <c r="A358" s="56"/>
      <c r="B358" s="56"/>
    </row>
    <row r="359" spans="1:2" ht="12.75">
      <c r="A359" s="56"/>
      <c r="B359" s="56"/>
    </row>
    <row r="360" spans="1:2" ht="12.75">
      <c r="A360" s="56"/>
      <c r="B360" s="56"/>
    </row>
    <row r="361" spans="1:2" ht="12.75">
      <c r="A361" s="56"/>
      <c r="B361" s="56"/>
    </row>
    <row r="362" spans="1:2" ht="12.75">
      <c r="A362" s="56"/>
      <c r="B362" s="56"/>
    </row>
    <row r="363" spans="1:2" ht="12.75">
      <c r="A363" s="56"/>
      <c r="B363" s="56"/>
    </row>
    <row r="364" spans="1:2" ht="12.75">
      <c r="A364" s="56"/>
      <c r="B364" s="56"/>
    </row>
    <row r="365" spans="1:2" ht="12.75">
      <c r="A365" s="56"/>
      <c r="B365" s="56"/>
    </row>
    <row r="366" spans="1:2" ht="12.75">
      <c r="A366" s="56"/>
      <c r="B366" s="56"/>
    </row>
    <row r="367" spans="1:2" ht="12.75">
      <c r="A367" s="56"/>
      <c r="B367" s="56"/>
    </row>
    <row r="368" spans="1:2" ht="12.75">
      <c r="A368" s="56"/>
      <c r="B368" s="56"/>
    </row>
    <row r="369" spans="1:2" ht="12.75">
      <c r="A369" s="56"/>
      <c r="B369" s="56"/>
    </row>
    <row r="370" spans="1:2" ht="12.75">
      <c r="A370" s="56"/>
      <c r="B370" s="56"/>
    </row>
    <row r="371" spans="1:2" ht="12.75">
      <c r="A371" s="56"/>
      <c r="B371" s="56"/>
    </row>
    <row r="372" spans="1:2" ht="12.75">
      <c r="A372" s="56"/>
      <c r="B372" s="56"/>
    </row>
    <row r="373" spans="1:2" ht="12.75">
      <c r="A373" s="56"/>
      <c r="B373" s="56"/>
    </row>
    <row r="374" spans="1:2" ht="12.75">
      <c r="A374" s="56"/>
      <c r="B374" s="56"/>
    </row>
    <row r="375" spans="1:2" ht="12.75">
      <c r="A375" s="56"/>
      <c r="B375" s="56"/>
    </row>
    <row r="376" spans="1:2" ht="12.75">
      <c r="A376" s="56"/>
      <c r="B376" s="56"/>
    </row>
    <row r="377" spans="1:2" ht="12.75">
      <c r="A377" s="56"/>
      <c r="B377" s="56"/>
    </row>
    <row r="378" spans="1:2" ht="12.75">
      <c r="A378" s="56"/>
      <c r="B378" s="56"/>
    </row>
    <row r="379" spans="1:2" ht="12.75">
      <c r="A379" s="56"/>
      <c r="B379" s="56"/>
    </row>
    <row r="380" spans="1:2" ht="12.75">
      <c r="A380" s="56"/>
      <c r="B380" s="56"/>
    </row>
    <row r="381" spans="1:2" ht="12.75">
      <c r="A381" s="56"/>
      <c r="B381" s="56"/>
    </row>
    <row r="382" spans="1:2" ht="12.75">
      <c r="A382" s="56"/>
      <c r="B382" s="56"/>
    </row>
    <row r="383" spans="1:2" ht="12.75">
      <c r="A383" s="56"/>
      <c r="B383" s="56"/>
    </row>
    <row r="384" spans="1:2" ht="12.75">
      <c r="A384" s="56"/>
      <c r="B384" s="56"/>
    </row>
    <row r="385" spans="1:2" ht="12.75">
      <c r="A385" s="56"/>
      <c r="B385" s="56"/>
    </row>
    <row r="386" spans="1:2" ht="12.75">
      <c r="A386" s="56"/>
      <c r="B386" s="56"/>
    </row>
    <row r="387" spans="1:2" ht="12.75">
      <c r="A387" s="56"/>
      <c r="B387" s="56"/>
    </row>
    <row r="388" spans="1:2" ht="12.75">
      <c r="A388" s="56"/>
      <c r="B388" s="56"/>
    </row>
    <row r="389" spans="1:2" ht="12.75">
      <c r="A389" s="56"/>
      <c r="B389" s="56"/>
    </row>
    <row r="390" spans="1:2" ht="12.75">
      <c r="A390" s="56"/>
      <c r="B390" s="56"/>
    </row>
    <row r="391" spans="1:2" ht="12.75">
      <c r="A391" s="56"/>
      <c r="B391" s="56"/>
    </row>
    <row r="392" spans="1:2" ht="12.75">
      <c r="A392" s="56"/>
      <c r="B392" s="56"/>
    </row>
    <row r="393" spans="1:2" ht="12.75">
      <c r="A393" s="56"/>
      <c r="B393" s="56"/>
    </row>
    <row r="394" spans="1:2" ht="12.75">
      <c r="A394" s="56"/>
      <c r="B394" s="56"/>
    </row>
    <row r="395" spans="1:2" ht="12.75">
      <c r="A395" s="56"/>
      <c r="B395" s="56"/>
    </row>
    <row r="396" spans="1:2" ht="12.75">
      <c r="A396" s="56"/>
      <c r="B396" s="56"/>
    </row>
    <row r="397" spans="1:2" ht="12.75">
      <c r="A397" s="56"/>
      <c r="B397" s="56"/>
    </row>
    <row r="398" spans="1:2" ht="12.75">
      <c r="A398" s="56"/>
      <c r="B398" s="56"/>
    </row>
    <row r="399" spans="1:2" ht="12.75">
      <c r="A399" s="56"/>
      <c r="B399" s="56"/>
    </row>
    <row r="400" spans="1:2" ht="12.75">
      <c r="A400" s="56"/>
      <c r="B400" s="56"/>
    </row>
    <row r="401" spans="1:2" ht="12.75">
      <c r="A401" s="56"/>
      <c r="B401" s="56"/>
    </row>
    <row r="402" spans="1:2" ht="12.75">
      <c r="A402" s="56"/>
      <c r="B402" s="56"/>
    </row>
    <row r="403" spans="1:2" ht="12.75">
      <c r="A403" s="56"/>
      <c r="B403" s="56"/>
    </row>
    <row r="404" spans="1:2" ht="12.75">
      <c r="A404" s="56"/>
      <c r="B404" s="56"/>
    </row>
    <row r="405" spans="1:2" ht="12.75">
      <c r="A405" s="56"/>
      <c r="B405" s="56"/>
    </row>
    <row r="406" spans="1:2" ht="12.75">
      <c r="A406" s="56"/>
      <c r="B406" s="56"/>
    </row>
    <row r="407" spans="1:2" ht="12.75">
      <c r="A407" s="56"/>
      <c r="B407" s="56"/>
    </row>
    <row r="408" spans="1:2" ht="12.75">
      <c r="A408" s="56"/>
      <c r="B408" s="56"/>
    </row>
    <row r="409" spans="1:2" ht="12.75">
      <c r="A409" s="56"/>
      <c r="B409" s="56"/>
    </row>
    <row r="410" spans="1:2" ht="12.75">
      <c r="A410" s="56"/>
      <c r="B410" s="56"/>
    </row>
    <row r="411" spans="1:2" ht="12.75">
      <c r="A411" s="56"/>
      <c r="B411" s="56"/>
    </row>
    <row r="412" spans="1:2" ht="12.75">
      <c r="A412" s="56"/>
      <c r="B412" s="56"/>
    </row>
    <row r="413" spans="1:2" ht="12.75">
      <c r="A413" s="56"/>
      <c r="B413" s="56"/>
    </row>
    <row r="414" spans="1:2" ht="12.75">
      <c r="A414" s="56"/>
      <c r="B414" s="56"/>
    </row>
    <row r="415" spans="1:2" ht="12.75">
      <c r="A415" s="56"/>
      <c r="B415" s="56"/>
    </row>
    <row r="416" spans="1:2" ht="12.75">
      <c r="A416" s="56"/>
      <c r="B416" s="56"/>
    </row>
    <row r="417" spans="1:2" ht="12.75">
      <c r="A417" s="56"/>
      <c r="B417" s="56"/>
    </row>
    <row r="418" spans="1:2" ht="12.75">
      <c r="A418" s="56"/>
      <c r="B418" s="56"/>
    </row>
    <row r="419" spans="1:2" ht="12.75">
      <c r="A419" s="56"/>
      <c r="B419" s="56"/>
    </row>
    <row r="420" spans="1:2" ht="12.75">
      <c r="A420" s="56"/>
      <c r="B420" s="56"/>
    </row>
    <row r="421" spans="1:2" ht="12.75">
      <c r="A421" s="56"/>
      <c r="B421" s="56"/>
    </row>
    <row r="422" spans="1:2" ht="12.75">
      <c r="A422" s="56"/>
      <c r="B422" s="56"/>
    </row>
    <row r="423" spans="1:2" ht="12.75">
      <c r="A423" s="56"/>
      <c r="B423" s="56"/>
    </row>
    <row r="424" spans="1:2" ht="12.75">
      <c r="A424" s="56"/>
      <c r="B424" s="56"/>
    </row>
    <row r="425" spans="1:2" ht="12.75">
      <c r="A425" s="56"/>
      <c r="B425" s="56"/>
    </row>
    <row r="426" spans="1:2" ht="12.75">
      <c r="A426" s="56"/>
      <c r="B426" s="56"/>
    </row>
    <row r="427" spans="1:2" ht="12.75">
      <c r="A427" s="56"/>
      <c r="B427" s="56"/>
    </row>
    <row r="428" spans="1:2" ht="12.75">
      <c r="A428" s="56"/>
      <c r="B428" s="56"/>
    </row>
    <row r="429" spans="1:2" ht="12.75">
      <c r="A429" s="56"/>
      <c r="B429" s="56"/>
    </row>
    <row r="430" spans="1:2" ht="12.75">
      <c r="A430" s="56"/>
      <c r="B430" s="56"/>
    </row>
    <row r="431" spans="1:2" ht="12.75">
      <c r="A431" s="56"/>
      <c r="B431" s="56"/>
    </row>
    <row r="432" spans="1:2" ht="12.75">
      <c r="A432" s="56"/>
      <c r="B432" s="56"/>
    </row>
    <row r="433" spans="1:2" ht="12.75">
      <c r="A433" s="56"/>
      <c r="B433" s="56"/>
    </row>
    <row r="434" spans="1:2" ht="12.75">
      <c r="A434" s="56"/>
      <c r="B434" s="56"/>
    </row>
    <row r="435" spans="1:2" ht="12.75">
      <c r="A435" s="56"/>
      <c r="B435" s="56"/>
    </row>
    <row r="436" spans="1:2" ht="12.75">
      <c r="A436" s="56"/>
      <c r="B436" s="56"/>
    </row>
    <row r="437" spans="1:2" ht="12.75">
      <c r="A437" s="56"/>
      <c r="B437" s="56"/>
    </row>
    <row r="438" spans="1:2" ht="12.75">
      <c r="A438" s="56"/>
      <c r="B438" s="56"/>
    </row>
    <row r="439" spans="1:2" ht="12.75">
      <c r="A439" s="56"/>
      <c r="B439" s="56"/>
    </row>
    <row r="440" spans="1:2" ht="12.75">
      <c r="A440" s="56"/>
      <c r="B440" s="56"/>
    </row>
    <row r="441" spans="1:2" ht="12.75">
      <c r="A441" s="56"/>
      <c r="B441" s="56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D26:H26"/>
    <mergeCell ref="D27:H27"/>
    <mergeCell ref="D28:H28"/>
  </mergeCells>
  <dataValidations count="1">
    <dataValidation type="decimal" allowBlank="1" showInputMessage="1" showErrorMessage="1" sqref="E3">
      <formula1>0</formula1>
      <formula2>1</formula2>
    </dataValidation>
  </dataValidations>
  <printOptions gridLines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7.57421875" style="4" customWidth="1"/>
    <col min="2" max="2" width="13.421875" style="56" customWidth="1"/>
    <col min="3" max="3" width="11.28125" style="56" bestFit="1" customWidth="1"/>
    <col min="4" max="4" width="3.00390625" style="4" hidden="1" customWidth="1"/>
    <col min="5" max="5" width="4.00390625" style="4" hidden="1" customWidth="1"/>
    <col min="6" max="6" width="4.421875" style="4" customWidth="1"/>
    <col min="7" max="7" width="34.57421875" style="4" bestFit="1" customWidth="1"/>
    <col min="8" max="8" width="12.57421875" style="4" customWidth="1"/>
    <col min="9" max="9" width="12.421875" style="4" bestFit="1" customWidth="1"/>
    <col min="10" max="10" width="9.140625" style="4" customWidth="1"/>
    <col min="11" max="11" width="33.7109375" style="4" customWidth="1"/>
    <col min="12" max="16384" width="9.140625" style="4" customWidth="1"/>
  </cols>
  <sheetData>
    <row r="1" spans="1:9" s="1" customFormat="1" ht="20.25">
      <c r="A1" s="37" t="s">
        <v>34</v>
      </c>
      <c r="B1" s="72"/>
      <c r="C1" s="72"/>
      <c r="D1" s="39"/>
      <c r="E1" s="39"/>
      <c r="F1" s="39"/>
      <c r="G1" s="38"/>
      <c r="H1" s="38"/>
      <c r="I1" s="38"/>
    </row>
    <row r="2" spans="7:9" ht="12.75" customHeight="1">
      <c r="G2" s="2"/>
      <c r="H2" s="3"/>
      <c r="I2" s="3"/>
    </row>
    <row r="3" spans="1:9" ht="12.75" customHeight="1" thickBot="1">
      <c r="A3" s="57" t="s">
        <v>35</v>
      </c>
      <c r="B3" s="73" t="s">
        <v>41</v>
      </c>
      <c r="C3" s="74" t="s">
        <v>42</v>
      </c>
      <c r="G3" s="36" t="s">
        <v>0</v>
      </c>
      <c r="H3" s="5">
        <v>0.05</v>
      </c>
      <c r="I3" s="3"/>
    </row>
    <row r="4" spans="1:9" ht="12.75" customHeight="1">
      <c r="A4" s="58">
        <v>1</v>
      </c>
      <c r="B4" s="70">
        <v>135</v>
      </c>
      <c r="C4" s="71">
        <v>128</v>
      </c>
      <c r="D4" s="4">
        <f>B4-C4</f>
        <v>7</v>
      </c>
      <c r="E4" s="4">
        <f aca="true" t="shared" si="0" ref="E4:E13">D4*D4</f>
        <v>49</v>
      </c>
      <c r="I4" s="3"/>
    </row>
    <row r="5" spans="1:9" ht="12.75" customHeight="1">
      <c r="A5" s="58">
        <v>2</v>
      </c>
      <c r="B5" s="70">
        <v>110</v>
      </c>
      <c r="C5" s="71">
        <v>105</v>
      </c>
      <c r="D5" s="4">
        <f aca="true" t="shared" si="1" ref="D5:D13">B5-C5</f>
        <v>5</v>
      </c>
      <c r="E5" s="4">
        <f t="shared" si="0"/>
        <v>25</v>
      </c>
      <c r="G5" s="32" t="s">
        <v>20</v>
      </c>
      <c r="H5" s="33">
        <f>SQRT((SUM(E4:E203)-(SUM(D4:D203)^2)/COUNT(B4:B203))/(COUNT(B4:B203)-1))</f>
        <v>4.402019738458447</v>
      </c>
      <c r="I5" s="3"/>
    </row>
    <row r="6" spans="1:9" ht="12.75" customHeight="1">
      <c r="A6" s="58">
        <v>3</v>
      </c>
      <c r="B6" s="70">
        <v>131</v>
      </c>
      <c r="C6" s="71">
        <v>119</v>
      </c>
      <c r="D6" s="4">
        <f t="shared" si="1"/>
        <v>12</v>
      </c>
      <c r="E6" s="4">
        <f t="shared" si="0"/>
        <v>144</v>
      </c>
      <c r="G6" s="32" t="s">
        <v>19</v>
      </c>
      <c r="H6" s="33">
        <f>(SUM(D4:D203)/COUNT(B4:B203))/(H5/SQRT(COUNT(B4:B203)))</f>
        <v>3.304500684012972</v>
      </c>
      <c r="I6" s="3"/>
    </row>
    <row r="7" spans="1:9" ht="12.75" customHeight="1">
      <c r="A7" s="58">
        <v>4</v>
      </c>
      <c r="B7" s="70">
        <v>142</v>
      </c>
      <c r="C7" s="71">
        <v>140</v>
      </c>
      <c r="D7" s="4">
        <f t="shared" si="1"/>
        <v>2</v>
      </c>
      <c r="E7" s="4">
        <f t="shared" si="0"/>
        <v>4</v>
      </c>
      <c r="G7" s="59"/>
      <c r="H7" s="9"/>
      <c r="I7" s="9"/>
    </row>
    <row r="8" spans="1:9" ht="12.75" customHeight="1">
      <c r="A8" s="58">
        <v>5</v>
      </c>
      <c r="B8" s="70">
        <v>105</v>
      </c>
      <c r="C8" s="71">
        <v>98</v>
      </c>
      <c r="D8" s="4">
        <f t="shared" si="1"/>
        <v>7</v>
      </c>
      <c r="E8" s="4">
        <f t="shared" si="0"/>
        <v>49</v>
      </c>
      <c r="G8" s="60">
        <f>IF(COUNT(B4:B203)=COUNT(C4:C203),"","ERROR:  All data must be in pairs")</f>
      </c>
      <c r="H8" s="9"/>
      <c r="I8" s="9"/>
    </row>
    <row r="9" spans="1:9" ht="12.75" customHeight="1" thickBot="1">
      <c r="A9" s="58">
        <v>6</v>
      </c>
      <c r="B9" s="70">
        <v>130</v>
      </c>
      <c r="C9" s="71">
        <v>123</v>
      </c>
      <c r="D9" s="4">
        <f t="shared" si="1"/>
        <v>7</v>
      </c>
      <c r="E9" s="4">
        <f t="shared" si="0"/>
        <v>49</v>
      </c>
      <c r="G9" s="10"/>
      <c r="H9" s="3"/>
      <c r="I9" s="8"/>
    </row>
    <row r="10" spans="1:11" ht="12.75" customHeight="1">
      <c r="A10" s="58">
        <v>7</v>
      </c>
      <c r="B10" s="70">
        <v>131</v>
      </c>
      <c r="C10" s="71">
        <v>127</v>
      </c>
      <c r="D10" s="4">
        <f t="shared" si="1"/>
        <v>4</v>
      </c>
      <c r="E10" s="4">
        <f t="shared" si="0"/>
        <v>16</v>
      </c>
      <c r="G10" s="11"/>
      <c r="H10" s="12" t="s">
        <v>23</v>
      </c>
      <c r="I10" s="12" t="s">
        <v>24</v>
      </c>
      <c r="J10" s="13" t="s">
        <v>26</v>
      </c>
      <c r="K10" s="14" t="s">
        <v>7</v>
      </c>
    </row>
    <row r="11" spans="1:11" ht="12.75" customHeight="1">
      <c r="A11" s="58">
        <v>8</v>
      </c>
      <c r="B11" s="70">
        <v>110</v>
      </c>
      <c r="C11" s="71">
        <v>115</v>
      </c>
      <c r="D11" s="4">
        <f t="shared" si="1"/>
        <v>-5</v>
      </c>
      <c r="E11" s="4">
        <f t="shared" si="0"/>
        <v>25</v>
      </c>
      <c r="G11" s="15"/>
      <c r="H11" s="16" t="s">
        <v>22</v>
      </c>
      <c r="I11" s="16" t="s">
        <v>22</v>
      </c>
      <c r="J11" s="17"/>
      <c r="K11" s="18"/>
    </row>
    <row r="12" spans="1:11" ht="12.75" customHeight="1">
      <c r="A12" s="58">
        <v>9</v>
      </c>
      <c r="B12" s="70">
        <v>125</v>
      </c>
      <c r="C12" s="71">
        <v>122</v>
      </c>
      <c r="D12" s="4">
        <f t="shared" si="1"/>
        <v>3</v>
      </c>
      <c r="E12" s="4">
        <f t="shared" si="0"/>
        <v>9</v>
      </c>
      <c r="G12" s="15"/>
      <c r="H12" s="19"/>
      <c r="I12" s="19"/>
      <c r="J12" s="20"/>
      <c r="K12" s="21"/>
    </row>
    <row r="13" spans="1:11" ht="12.75" customHeight="1">
      <c r="A13" s="58">
        <v>10</v>
      </c>
      <c r="B13" s="70">
        <v>149</v>
      </c>
      <c r="C13" s="71">
        <v>145</v>
      </c>
      <c r="D13" s="4">
        <f t="shared" si="1"/>
        <v>4</v>
      </c>
      <c r="E13" s="4">
        <f t="shared" si="0"/>
        <v>16</v>
      </c>
      <c r="G13" s="22" t="s">
        <v>4</v>
      </c>
      <c r="H13" s="23">
        <f>-TINV($H$3,COUNT(B4:B203)-1)</f>
        <v>-2.2621571627982053</v>
      </c>
      <c r="I13" s="23">
        <f>TINV($H$3,COUNT(B4:B203)-1)</f>
        <v>2.2621571627982053</v>
      </c>
      <c r="J13" s="23">
        <f>TDIST(ABS(H6),COUNT(B4:B203)-1,2)</f>
        <v>0.009163900170900427</v>
      </c>
      <c r="K13" s="24" t="str">
        <f>IF(J13&lt;$H$3,"Reject the null hypothesis","Do not reject the null hypothesis")</f>
        <v>Reject the null hypothesis</v>
      </c>
    </row>
    <row r="14" spans="1:11" ht="12.75" customHeight="1">
      <c r="A14" s="58">
        <v>11</v>
      </c>
      <c r="B14" s="70"/>
      <c r="C14" s="71"/>
      <c r="D14" s="4">
        <f aca="true" t="shared" si="2" ref="D14:D77">B14-C14</f>
        <v>0</v>
      </c>
      <c r="E14" s="4">
        <f aca="true" t="shared" si="3" ref="E14:E77">D14*D14</f>
        <v>0</v>
      </c>
      <c r="G14" s="52" t="s">
        <v>36</v>
      </c>
      <c r="H14" s="19"/>
      <c r="I14" s="61"/>
      <c r="J14" s="25"/>
      <c r="K14" s="26"/>
    </row>
    <row r="15" spans="1:11" ht="12.75" customHeight="1">
      <c r="A15" s="58">
        <v>12</v>
      </c>
      <c r="B15" s="70"/>
      <c r="C15" s="71"/>
      <c r="D15" s="4">
        <f t="shared" si="2"/>
        <v>0</v>
      </c>
      <c r="E15" s="4">
        <f t="shared" si="3"/>
        <v>0</v>
      </c>
      <c r="G15" s="62"/>
      <c r="H15" s="19"/>
      <c r="I15" s="19"/>
      <c r="J15" s="19"/>
      <c r="K15" s="43"/>
    </row>
    <row r="16" spans="1:11" ht="12.75" customHeight="1">
      <c r="A16" s="58">
        <v>13</v>
      </c>
      <c r="B16" s="70"/>
      <c r="C16" s="71"/>
      <c r="D16" s="4">
        <f t="shared" si="2"/>
        <v>0</v>
      </c>
      <c r="E16" s="4">
        <f t="shared" si="3"/>
        <v>0</v>
      </c>
      <c r="G16" s="22" t="s">
        <v>6</v>
      </c>
      <c r="H16" s="23" t="s">
        <v>18</v>
      </c>
      <c r="I16" s="23">
        <f>TINV(2*$H$3,COUNT(B4:B203)-1)</f>
        <v>1.8331129326562374</v>
      </c>
      <c r="J16" s="23">
        <f>IF(H6&lt;0,1-TDIST(ABS(H6),COUNT(B4:B203)-1,1),TDIST(ABS(H6),COUNT(B4:B203)-1,1))</f>
        <v>0.004581950085450213</v>
      </c>
      <c r="K16" s="24" t="str">
        <f>IF(J16&lt;$H$3,"Reject the null hypothesis","Do not reject the null hypothesis")</f>
        <v>Reject the null hypothesis</v>
      </c>
    </row>
    <row r="17" spans="1:11" ht="12.75" customHeight="1">
      <c r="A17" s="58">
        <v>14</v>
      </c>
      <c r="B17" s="70"/>
      <c r="C17" s="71"/>
      <c r="D17" s="4">
        <f t="shared" si="2"/>
        <v>0</v>
      </c>
      <c r="E17" s="4">
        <f t="shared" si="3"/>
        <v>0</v>
      </c>
      <c r="G17" s="52" t="s">
        <v>37</v>
      </c>
      <c r="H17" s="19"/>
      <c r="I17" s="19"/>
      <c r="J17" s="25"/>
      <c r="K17" s="26"/>
    </row>
    <row r="18" spans="1:11" ht="12.75" customHeight="1">
      <c r="A18" s="58">
        <v>15</v>
      </c>
      <c r="B18" s="70"/>
      <c r="C18" s="71"/>
      <c r="D18" s="4">
        <f t="shared" si="2"/>
        <v>0</v>
      </c>
      <c r="E18" s="4">
        <f t="shared" si="3"/>
        <v>0</v>
      </c>
      <c r="G18" s="27"/>
      <c r="H18" s="19"/>
      <c r="I18" s="19"/>
      <c r="J18" s="25"/>
      <c r="K18" s="26"/>
    </row>
    <row r="19" spans="1:11" ht="12.75">
      <c r="A19" s="58">
        <v>16</v>
      </c>
      <c r="B19" s="70"/>
      <c r="C19" s="71"/>
      <c r="D19" s="4">
        <f t="shared" si="2"/>
        <v>0</v>
      </c>
      <c r="E19" s="4">
        <f t="shared" si="3"/>
        <v>0</v>
      </c>
      <c r="G19" s="22" t="s">
        <v>5</v>
      </c>
      <c r="H19" s="23">
        <f>-TINV(2*$H$3,COUNT(B4:B203)-1)</f>
        <v>-1.8331129326562374</v>
      </c>
      <c r="I19" s="23" t="s">
        <v>18</v>
      </c>
      <c r="J19" s="23">
        <f>IF(H6&lt;0,TDIST(ABS(H6),COUNT(B4:B203)-1,1),1-TDIST(ABS(H6),COUNT(B4:B203)-1,1))</f>
        <v>0.9954180499145497</v>
      </c>
      <c r="K19" s="24" t="str">
        <f>IF(J19&lt;$H$3,"Reject the null hypothesis","Do not reject the null hypothesis")</f>
        <v>Do not reject the null hypothesis</v>
      </c>
    </row>
    <row r="20" spans="1:11" ht="13.5" thickBot="1">
      <c r="A20" s="58">
        <v>17</v>
      </c>
      <c r="B20" s="70"/>
      <c r="C20" s="71"/>
      <c r="D20" s="4">
        <f t="shared" si="2"/>
        <v>0</v>
      </c>
      <c r="E20" s="4">
        <f t="shared" si="3"/>
        <v>0</v>
      </c>
      <c r="G20" s="51" t="s">
        <v>38</v>
      </c>
      <c r="H20" s="29"/>
      <c r="I20" s="29"/>
      <c r="J20" s="30"/>
      <c r="K20" s="31"/>
    </row>
    <row r="21" spans="1:5" ht="12.75">
      <c r="A21" s="58">
        <v>18</v>
      </c>
      <c r="B21" s="70"/>
      <c r="C21" s="71"/>
      <c r="D21" s="4">
        <f t="shared" si="2"/>
        <v>0</v>
      </c>
      <c r="E21" s="4">
        <f t="shared" si="3"/>
        <v>0</v>
      </c>
    </row>
    <row r="22" spans="1:11" ht="12.75">
      <c r="A22" s="58">
        <v>19</v>
      </c>
      <c r="B22" s="70"/>
      <c r="C22" s="71"/>
      <c r="D22" s="4">
        <f t="shared" si="2"/>
        <v>0</v>
      </c>
      <c r="E22" s="4">
        <f t="shared" si="3"/>
        <v>0</v>
      </c>
      <c r="G22" s="78" t="s">
        <v>33</v>
      </c>
      <c r="H22" s="78"/>
      <c r="I22" s="78"/>
      <c r="J22" s="78"/>
      <c r="K22" s="78"/>
    </row>
    <row r="23" spans="1:11" ht="12.75">
      <c r="A23" s="58">
        <v>20</v>
      </c>
      <c r="B23" s="70"/>
      <c r="C23" s="71"/>
      <c r="D23" s="4">
        <f t="shared" si="2"/>
        <v>0</v>
      </c>
      <c r="E23" s="4">
        <f t="shared" si="3"/>
        <v>0</v>
      </c>
      <c r="G23" s="79" t="s">
        <v>32</v>
      </c>
      <c r="H23" s="79"/>
      <c r="I23" s="79"/>
      <c r="J23" s="79"/>
      <c r="K23" s="79"/>
    </row>
    <row r="24" spans="1:11" ht="12.75">
      <c r="A24" s="58">
        <v>21</v>
      </c>
      <c r="B24" s="70"/>
      <c r="C24" s="71"/>
      <c r="D24" s="4">
        <f t="shared" si="2"/>
        <v>0</v>
      </c>
      <c r="E24" s="4">
        <f t="shared" si="3"/>
        <v>0</v>
      </c>
      <c r="G24" s="80" t="s">
        <v>31</v>
      </c>
      <c r="H24" s="80"/>
      <c r="I24" s="80"/>
      <c r="J24" s="80"/>
      <c r="K24" s="80"/>
    </row>
    <row r="25" spans="1:5" ht="12.75">
      <c r="A25" s="58">
        <v>22</v>
      </c>
      <c r="B25" s="70"/>
      <c r="C25" s="71"/>
      <c r="D25" s="4">
        <f t="shared" si="2"/>
        <v>0</v>
      </c>
      <c r="E25" s="4">
        <f t="shared" si="3"/>
        <v>0</v>
      </c>
    </row>
    <row r="26" spans="1:5" ht="12.75">
      <c r="A26" s="58">
        <v>23</v>
      </c>
      <c r="B26" s="70"/>
      <c r="C26" s="71"/>
      <c r="D26" s="4">
        <f t="shared" si="2"/>
        <v>0</v>
      </c>
      <c r="E26" s="4">
        <f t="shared" si="3"/>
        <v>0</v>
      </c>
    </row>
    <row r="27" spans="1:5" ht="13.5" thickBot="1">
      <c r="A27" s="58">
        <v>24</v>
      </c>
      <c r="B27" s="70"/>
      <c r="C27" s="71"/>
      <c r="D27" s="4">
        <f t="shared" si="2"/>
        <v>0</v>
      </c>
      <c r="E27" s="4">
        <f t="shared" si="3"/>
        <v>0</v>
      </c>
    </row>
    <row r="28" spans="1:10" ht="13.5" thickBot="1">
      <c r="A28" s="58">
        <v>25</v>
      </c>
      <c r="B28" s="70"/>
      <c r="C28" s="71"/>
      <c r="D28" s="4">
        <f t="shared" si="2"/>
        <v>0</v>
      </c>
      <c r="E28" s="4">
        <f t="shared" si="3"/>
        <v>0</v>
      </c>
      <c r="H28" s="65" t="s">
        <v>39</v>
      </c>
      <c r="I28" s="75"/>
      <c r="J28" s="76"/>
    </row>
    <row r="29" spans="1:5" ht="12.75">
      <c r="A29" s="58">
        <v>26</v>
      </c>
      <c r="B29" s="70"/>
      <c r="C29" s="71"/>
      <c r="D29" s="4">
        <f t="shared" si="2"/>
        <v>0</v>
      </c>
      <c r="E29" s="4">
        <f t="shared" si="3"/>
        <v>0</v>
      </c>
    </row>
    <row r="30" spans="1:5" ht="12.75">
      <c r="A30" s="58">
        <v>27</v>
      </c>
      <c r="B30" s="70"/>
      <c r="C30" s="71"/>
      <c r="D30" s="4">
        <f t="shared" si="2"/>
        <v>0</v>
      </c>
      <c r="E30" s="4">
        <f t="shared" si="3"/>
        <v>0</v>
      </c>
    </row>
    <row r="31" spans="1:5" ht="12.75">
      <c r="A31" s="58">
        <v>28</v>
      </c>
      <c r="B31" s="70"/>
      <c r="C31" s="71"/>
      <c r="D31" s="4">
        <f t="shared" si="2"/>
        <v>0</v>
      </c>
      <c r="E31" s="4">
        <f t="shared" si="3"/>
        <v>0</v>
      </c>
    </row>
    <row r="32" spans="1:5" ht="12.75">
      <c r="A32" s="58">
        <v>29</v>
      </c>
      <c r="B32" s="70"/>
      <c r="C32" s="71"/>
      <c r="D32" s="4">
        <f t="shared" si="2"/>
        <v>0</v>
      </c>
      <c r="E32" s="4">
        <f t="shared" si="3"/>
        <v>0</v>
      </c>
    </row>
    <row r="33" spans="1:5" ht="12.75">
      <c r="A33" s="58">
        <v>30</v>
      </c>
      <c r="B33" s="70"/>
      <c r="C33" s="71"/>
      <c r="D33" s="4">
        <f t="shared" si="2"/>
        <v>0</v>
      </c>
      <c r="E33" s="4">
        <f t="shared" si="3"/>
        <v>0</v>
      </c>
    </row>
    <row r="34" spans="1:5" ht="12.75">
      <c r="A34" s="58">
        <v>31</v>
      </c>
      <c r="B34" s="70"/>
      <c r="C34" s="71"/>
      <c r="D34" s="4">
        <f t="shared" si="2"/>
        <v>0</v>
      </c>
      <c r="E34" s="4">
        <f t="shared" si="3"/>
        <v>0</v>
      </c>
    </row>
    <row r="35" spans="1:5" ht="12.75">
      <c r="A35" s="58">
        <v>32</v>
      </c>
      <c r="B35" s="70"/>
      <c r="C35" s="71"/>
      <c r="D35" s="4">
        <f t="shared" si="2"/>
        <v>0</v>
      </c>
      <c r="E35" s="4">
        <f t="shared" si="3"/>
        <v>0</v>
      </c>
    </row>
    <row r="36" spans="1:5" ht="12.75">
      <c r="A36" s="58">
        <v>33</v>
      </c>
      <c r="B36" s="70"/>
      <c r="C36" s="71"/>
      <c r="D36" s="4">
        <f t="shared" si="2"/>
        <v>0</v>
      </c>
      <c r="E36" s="4">
        <f t="shared" si="3"/>
        <v>0</v>
      </c>
    </row>
    <row r="37" spans="1:5" ht="12.75">
      <c r="A37" s="58">
        <v>34</v>
      </c>
      <c r="B37" s="70"/>
      <c r="C37" s="71"/>
      <c r="D37" s="4">
        <f t="shared" si="2"/>
        <v>0</v>
      </c>
      <c r="E37" s="4">
        <f t="shared" si="3"/>
        <v>0</v>
      </c>
    </row>
    <row r="38" spans="1:5" ht="12.75">
      <c r="A38" s="58">
        <v>35</v>
      </c>
      <c r="B38" s="70"/>
      <c r="C38" s="71"/>
      <c r="D38" s="4">
        <f t="shared" si="2"/>
        <v>0</v>
      </c>
      <c r="E38" s="4">
        <f t="shared" si="3"/>
        <v>0</v>
      </c>
    </row>
    <row r="39" spans="1:5" ht="12.75">
      <c r="A39" s="58">
        <v>36</v>
      </c>
      <c r="B39" s="70"/>
      <c r="C39" s="71"/>
      <c r="D39" s="4">
        <f t="shared" si="2"/>
        <v>0</v>
      </c>
      <c r="E39" s="4">
        <f t="shared" si="3"/>
        <v>0</v>
      </c>
    </row>
    <row r="40" spans="1:5" ht="12.75">
      <c r="A40" s="58">
        <v>37</v>
      </c>
      <c r="B40" s="70"/>
      <c r="C40" s="71"/>
      <c r="D40" s="4">
        <f t="shared" si="2"/>
        <v>0</v>
      </c>
      <c r="E40" s="4">
        <f t="shared" si="3"/>
        <v>0</v>
      </c>
    </row>
    <row r="41" spans="1:5" ht="12.75">
      <c r="A41" s="58">
        <v>38</v>
      </c>
      <c r="B41" s="70"/>
      <c r="C41" s="71"/>
      <c r="D41" s="4">
        <f t="shared" si="2"/>
        <v>0</v>
      </c>
      <c r="E41" s="4">
        <f t="shared" si="3"/>
        <v>0</v>
      </c>
    </row>
    <row r="42" spans="1:5" ht="12.75">
      <c r="A42" s="58">
        <v>39</v>
      </c>
      <c r="B42" s="70"/>
      <c r="C42" s="71"/>
      <c r="D42" s="4">
        <f t="shared" si="2"/>
        <v>0</v>
      </c>
      <c r="E42" s="4">
        <f t="shared" si="3"/>
        <v>0</v>
      </c>
    </row>
    <row r="43" spans="1:5" ht="12.75">
      <c r="A43" s="58">
        <v>40</v>
      </c>
      <c r="B43" s="70"/>
      <c r="C43" s="71"/>
      <c r="D43" s="4">
        <f t="shared" si="2"/>
        <v>0</v>
      </c>
      <c r="E43" s="4">
        <f t="shared" si="3"/>
        <v>0</v>
      </c>
    </row>
    <row r="44" spans="1:5" ht="12.75">
      <c r="A44" s="58">
        <v>41</v>
      </c>
      <c r="B44" s="70"/>
      <c r="C44" s="71"/>
      <c r="D44" s="4">
        <f t="shared" si="2"/>
        <v>0</v>
      </c>
      <c r="E44" s="4">
        <f t="shared" si="3"/>
        <v>0</v>
      </c>
    </row>
    <row r="45" spans="1:5" ht="12.75">
      <c r="A45" s="58">
        <v>42</v>
      </c>
      <c r="B45" s="70"/>
      <c r="C45" s="71"/>
      <c r="D45" s="4">
        <f t="shared" si="2"/>
        <v>0</v>
      </c>
      <c r="E45" s="4">
        <f t="shared" si="3"/>
        <v>0</v>
      </c>
    </row>
    <row r="46" spans="1:5" ht="12.75">
      <c r="A46" s="58">
        <v>43</v>
      </c>
      <c r="B46" s="70"/>
      <c r="C46" s="71"/>
      <c r="D46" s="4">
        <f t="shared" si="2"/>
        <v>0</v>
      </c>
      <c r="E46" s="4">
        <f t="shared" si="3"/>
        <v>0</v>
      </c>
    </row>
    <row r="47" spans="1:5" ht="12.75">
      <c r="A47" s="58">
        <v>44</v>
      </c>
      <c r="B47" s="70"/>
      <c r="C47" s="71"/>
      <c r="D47" s="4">
        <f t="shared" si="2"/>
        <v>0</v>
      </c>
      <c r="E47" s="4">
        <f t="shared" si="3"/>
        <v>0</v>
      </c>
    </row>
    <row r="48" spans="1:5" ht="12.75">
      <c r="A48" s="58">
        <v>45</v>
      </c>
      <c r="B48" s="70"/>
      <c r="C48" s="71"/>
      <c r="D48" s="4">
        <f t="shared" si="2"/>
        <v>0</v>
      </c>
      <c r="E48" s="4">
        <f t="shared" si="3"/>
        <v>0</v>
      </c>
    </row>
    <row r="49" spans="1:5" ht="12.75">
      <c r="A49" s="58">
        <v>46</v>
      </c>
      <c r="B49" s="70"/>
      <c r="C49" s="71"/>
      <c r="D49" s="4">
        <f t="shared" si="2"/>
        <v>0</v>
      </c>
      <c r="E49" s="4">
        <f t="shared" si="3"/>
        <v>0</v>
      </c>
    </row>
    <row r="50" spans="1:5" ht="12.75">
      <c r="A50" s="58">
        <v>47</v>
      </c>
      <c r="B50" s="70"/>
      <c r="C50" s="71"/>
      <c r="D50" s="4">
        <f t="shared" si="2"/>
        <v>0</v>
      </c>
      <c r="E50" s="4">
        <f t="shared" si="3"/>
        <v>0</v>
      </c>
    </row>
    <row r="51" spans="1:5" ht="12.75">
      <c r="A51" s="58">
        <v>48</v>
      </c>
      <c r="B51" s="70"/>
      <c r="C51" s="71"/>
      <c r="D51" s="4">
        <f t="shared" si="2"/>
        <v>0</v>
      </c>
      <c r="E51" s="4">
        <f t="shared" si="3"/>
        <v>0</v>
      </c>
    </row>
    <row r="52" spans="1:5" ht="12.75">
      <c r="A52" s="58">
        <v>49</v>
      </c>
      <c r="B52" s="70"/>
      <c r="C52" s="71"/>
      <c r="D52" s="4">
        <f t="shared" si="2"/>
        <v>0</v>
      </c>
      <c r="E52" s="4">
        <f t="shared" si="3"/>
        <v>0</v>
      </c>
    </row>
    <row r="53" spans="1:5" ht="12.75">
      <c r="A53" s="58">
        <v>50</v>
      </c>
      <c r="B53" s="70"/>
      <c r="C53" s="71"/>
      <c r="D53" s="4">
        <f t="shared" si="2"/>
        <v>0</v>
      </c>
      <c r="E53" s="4">
        <f t="shared" si="3"/>
        <v>0</v>
      </c>
    </row>
    <row r="54" spans="1:5" ht="12.75">
      <c r="A54" s="58">
        <v>51</v>
      </c>
      <c r="B54" s="70"/>
      <c r="C54" s="71"/>
      <c r="D54" s="4">
        <f t="shared" si="2"/>
        <v>0</v>
      </c>
      <c r="E54" s="4">
        <f t="shared" si="3"/>
        <v>0</v>
      </c>
    </row>
    <row r="55" spans="1:5" ht="12.75">
      <c r="A55" s="58">
        <v>52</v>
      </c>
      <c r="B55" s="70"/>
      <c r="C55" s="71"/>
      <c r="D55" s="4">
        <f t="shared" si="2"/>
        <v>0</v>
      </c>
      <c r="E55" s="4">
        <f t="shared" si="3"/>
        <v>0</v>
      </c>
    </row>
    <row r="56" spans="1:5" ht="12.75">
      <c r="A56" s="58">
        <v>53</v>
      </c>
      <c r="B56" s="70"/>
      <c r="C56" s="71"/>
      <c r="D56" s="4">
        <f t="shared" si="2"/>
        <v>0</v>
      </c>
      <c r="E56" s="4">
        <f t="shared" si="3"/>
        <v>0</v>
      </c>
    </row>
    <row r="57" spans="1:5" ht="12.75">
      <c r="A57" s="58">
        <v>54</v>
      </c>
      <c r="B57" s="70"/>
      <c r="C57" s="71"/>
      <c r="D57" s="4">
        <f t="shared" si="2"/>
        <v>0</v>
      </c>
      <c r="E57" s="4">
        <f t="shared" si="3"/>
        <v>0</v>
      </c>
    </row>
    <row r="58" spans="1:5" ht="12.75">
      <c r="A58" s="58">
        <v>55</v>
      </c>
      <c r="B58" s="70"/>
      <c r="C58" s="71"/>
      <c r="D58" s="4">
        <f t="shared" si="2"/>
        <v>0</v>
      </c>
      <c r="E58" s="4">
        <f t="shared" si="3"/>
        <v>0</v>
      </c>
    </row>
    <row r="59" spans="1:5" ht="12.75">
      <c r="A59" s="58">
        <v>56</v>
      </c>
      <c r="B59" s="70"/>
      <c r="C59" s="71"/>
      <c r="D59" s="4">
        <f t="shared" si="2"/>
        <v>0</v>
      </c>
      <c r="E59" s="4">
        <f t="shared" si="3"/>
        <v>0</v>
      </c>
    </row>
    <row r="60" spans="1:5" ht="12.75">
      <c r="A60" s="58">
        <v>57</v>
      </c>
      <c r="B60" s="70"/>
      <c r="C60" s="71"/>
      <c r="D60" s="4">
        <f t="shared" si="2"/>
        <v>0</v>
      </c>
      <c r="E60" s="4">
        <f t="shared" si="3"/>
        <v>0</v>
      </c>
    </row>
    <row r="61" spans="1:5" ht="12.75">
      <c r="A61" s="58">
        <v>58</v>
      </c>
      <c r="B61" s="70"/>
      <c r="C61" s="71"/>
      <c r="D61" s="4">
        <f t="shared" si="2"/>
        <v>0</v>
      </c>
      <c r="E61" s="4">
        <f t="shared" si="3"/>
        <v>0</v>
      </c>
    </row>
    <row r="62" spans="1:5" ht="12.75">
      <c r="A62" s="58">
        <v>59</v>
      </c>
      <c r="B62" s="70"/>
      <c r="C62" s="71"/>
      <c r="D62" s="4">
        <f t="shared" si="2"/>
        <v>0</v>
      </c>
      <c r="E62" s="4">
        <f t="shared" si="3"/>
        <v>0</v>
      </c>
    </row>
    <row r="63" spans="1:5" ht="12.75">
      <c r="A63" s="58">
        <v>60</v>
      </c>
      <c r="B63" s="70"/>
      <c r="C63" s="71"/>
      <c r="D63" s="4">
        <f t="shared" si="2"/>
        <v>0</v>
      </c>
      <c r="E63" s="4">
        <f t="shared" si="3"/>
        <v>0</v>
      </c>
    </row>
    <row r="64" spans="1:5" ht="12.75">
      <c r="A64" s="58">
        <v>61</v>
      </c>
      <c r="B64" s="70"/>
      <c r="C64" s="71"/>
      <c r="D64" s="4">
        <f t="shared" si="2"/>
        <v>0</v>
      </c>
      <c r="E64" s="4">
        <f t="shared" si="3"/>
        <v>0</v>
      </c>
    </row>
    <row r="65" spans="1:5" ht="12.75">
      <c r="A65" s="58">
        <v>62</v>
      </c>
      <c r="B65" s="70"/>
      <c r="C65" s="71"/>
      <c r="D65" s="4">
        <f t="shared" si="2"/>
        <v>0</v>
      </c>
      <c r="E65" s="4">
        <f t="shared" si="3"/>
        <v>0</v>
      </c>
    </row>
    <row r="66" spans="1:5" ht="12.75">
      <c r="A66" s="58">
        <v>63</v>
      </c>
      <c r="B66" s="70"/>
      <c r="C66" s="71"/>
      <c r="D66" s="4">
        <f t="shared" si="2"/>
        <v>0</v>
      </c>
      <c r="E66" s="4">
        <f t="shared" si="3"/>
        <v>0</v>
      </c>
    </row>
    <row r="67" spans="1:5" ht="12.75">
      <c r="A67" s="58">
        <v>64</v>
      </c>
      <c r="B67" s="70"/>
      <c r="C67" s="71"/>
      <c r="D67" s="4">
        <f t="shared" si="2"/>
        <v>0</v>
      </c>
      <c r="E67" s="4">
        <f t="shared" si="3"/>
        <v>0</v>
      </c>
    </row>
    <row r="68" spans="1:5" ht="12.75">
      <c r="A68" s="58">
        <v>65</v>
      </c>
      <c r="B68" s="70"/>
      <c r="C68" s="71"/>
      <c r="D68" s="4">
        <f t="shared" si="2"/>
        <v>0</v>
      </c>
      <c r="E68" s="4">
        <f t="shared" si="3"/>
        <v>0</v>
      </c>
    </row>
    <row r="69" spans="1:5" ht="12.75">
      <c r="A69" s="58">
        <v>66</v>
      </c>
      <c r="B69" s="70"/>
      <c r="C69" s="71"/>
      <c r="D69" s="4">
        <f t="shared" si="2"/>
        <v>0</v>
      </c>
      <c r="E69" s="4">
        <f t="shared" si="3"/>
        <v>0</v>
      </c>
    </row>
    <row r="70" spans="1:5" ht="12.75">
      <c r="A70" s="58">
        <v>67</v>
      </c>
      <c r="B70" s="70"/>
      <c r="C70" s="71"/>
      <c r="D70" s="4">
        <f t="shared" si="2"/>
        <v>0</v>
      </c>
      <c r="E70" s="4">
        <f t="shared" si="3"/>
        <v>0</v>
      </c>
    </row>
    <row r="71" spans="1:5" ht="12.75">
      <c r="A71" s="58">
        <v>68</v>
      </c>
      <c r="B71" s="70"/>
      <c r="C71" s="71"/>
      <c r="D71" s="4">
        <f t="shared" si="2"/>
        <v>0</v>
      </c>
      <c r="E71" s="4">
        <f t="shared" si="3"/>
        <v>0</v>
      </c>
    </row>
    <row r="72" spans="1:5" ht="12.75">
      <c r="A72" s="58">
        <v>69</v>
      </c>
      <c r="B72" s="70"/>
      <c r="C72" s="71"/>
      <c r="D72" s="4">
        <f t="shared" si="2"/>
        <v>0</v>
      </c>
      <c r="E72" s="4">
        <f t="shared" si="3"/>
        <v>0</v>
      </c>
    </row>
    <row r="73" spans="1:5" ht="12.75">
      <c r="A73" s="58">
        <v>70</v>
      </c>
      <c r="B73" s="70"/>
      <c r="C73" s="71"/>
      <c r="D73" s="4">
        <f t="shared" si="2"/>
        <v>0</v>
      </c>
      <c r="E73" s="4">
        <f t="shared" si="3"/>
        <v>0</v>
      </c>
    </row>
    <row r="74" spans="1:5" ht="12.75">
      <c r="A74" s="58">
        <v>71</v>
      </c>
      <c r="B74" s="70"/>
      <c r="C74" s="71"/>
      <c r="D74" s="4">
        <f t="shared" si="2"/>
        <v>0</v>
      </c>
      <c r="E74" s="4">
        <f t="shared" si="3"/>
        <v>0</v>
      </c>
    </row>
    <row r="75" spans="1:5" ht="12.75">
      <c r="A75" s="58">
        <v>72</v>
      </c>
      <c r="B75" s="70"/>
      <c r="C75" s="71"/>
      <c r="D75" s="4">
        <f t="shared" si="2"/>
        <v>0</v>
      </c>
      <c r="E75" s="4">
        <f t="shared" si="3"/>
        <v>0</v>
      </c>
    </row>
    <row r="76" spans="1:5" ht="12.75">
      <c r="A76" s="58">
        <v>73</v>
      </c>
      <c r="B76" s="70"/>
      <c r="C76" s="71"/>
      <c r="D76" s="4">
        <f t="shared" si="2"/>
        <v>0</v>
      </c>
      <c r="E76" s="4">
        <f t="shared" si="3"/>
        <v>0</v>
      </c>
    </row>
    <row r="77" spans="1:5" ht="12.75">
      <c r="A77" s="58">
        <v>74</v>
      </c>
      <c r="B77" s="70"/>
      <c r="C77" s="71"/>
      <c r="D77" s="4">
        <f t="shared" si="2"/>
        <v>0</v>
      </c>
      <c r="E77" s="4">
        <f t="shared" si="3"/>
        <v>0</v>
      </c>
    </row>
    <row r="78" spans="1:5" ht="12.75">
      <c r="A78" s="58">
        <v>75</v>
      </c>
      <c r="B78" s="70"/>
      <c r="C78" s="71"/>
      <c r="D78" s="4">
        <f aca="true" t="shared" si="4" ref="D78:D141">B78-C78</f>
        <v>0</v>
      </c>
      <c r="E78" s="4">
        <f aca="true" t="shared" si="5" ref="E78:E141">D78*D78</f>
        <v>0</v>
      </c>
    </row>
    <row r="79" spans="1:5" ht="12.75">
      <c r="A79" s="58">
        <v>76</v>
      </c>
      <c r="B79" s="70"/>
      <c r="C79" s="71"/>
      <c r="D79" s="4">
        <f t="shared" si="4"/>
        <v>0</v>
      </c>
      <c r="E79" s="4">
        <f t="shared" si="5"/>
        <v>0</v>
      </c>
    </row>
    <row r="80" spans="1:5" ht="12.75">
      <c r="A80" s="58">
        <v>77</v>
      </c>
      <c r="B80" s="70"/>
      <c r="C80" s="71"/>
      <c r="D80" s="4">
        <f t="shared" si="4"/>
        <v>0</v>
      </c>
      <c r="E80" s="4">
        <f t="shared" si="5"/>
        <v>0</v>
      </c>
    </row>
    <row r="81" spans="1:5" ht="12.75">
      <c r="A81" s="58">
        <v>78</v>
      </c>
      <c r="B81" s="70"/>
      <c r="C81" s="71"/>
      <c r="D81" s="4">
        <f t="shared" si="4"/>
        <v>0</v>
      </c>
      <c r="E81" s="4">
        <f t="shared" si="5"/>
        <v>0</v>
      </c>
    </row>
    <row r="82" spans="1:5" ht="12.75">
      <c r="A82" s="58">
        <v>79</v>
      </c>
      <c r="B82" s="70"/>
      <c r="C82" s="71"/>
      <c r="D82" s="4">
        <f t="shared" si="4"/>
        <v>0</v>
      </c>
      <c r="E82" s="4">
        <f t="shared" si="5"/>
        <v>0</v>
      </c>
    </row>
    <row r="83" spans="1:5" ht="12.75">
      <c r="A83" s="58">
        <v>80</v>
      </c>
      <c r="B83" s="70"/>
      <c r="C83" s="71"/>
      <c r="D83" s="4">
        <f t="shared" si="4"/>
        <v>0</v>
      </c>
      <c r="E83" s="4">
        <f t="shared" si="5"/>
        <v>0</v>
      </c>
    </row>
    <row r="84" spans="1:5" ht="12.75">
      <c r="A84" s="58">
        <v>81</v>
      </c>
      <c r="B84" s="70"/>
      <c r="C84" s="71"/>
      <c r="D84" s="4">
        <f t="shared" si="4"/>
        <v>0</v>
      </c>
      <c r="E84" s="4">
        <f t="shared" si="5"/>
        <v>0</v>
      </c>
    </row>
    <row r="85" spans="1:5" ht="12.75">
      <c r="A85" s="58">
        <v>82</v>
      </c>
      <c r="B85" s="70"/>
      <c r="C85" s="71"/>
      <c r="D85" s="4">
        <f t="shared" si="4"/>
        <v>0</v>
      </c>
      <c r="E85" s="4">
        <f t="shared" si="5"/>
        <v>0</v>
      </c>
    </row>
    <row r="86" spans="1:5" ht="12.75">
      <c r="A86" s="58">
        <v>83</v>
      </c>
      <c r="B86" s="70"/>
      <c r="C86" s="71"/>
      <c r="D86" s="4">
        <f t="shared" si="4"/>
        <v>0</v>
      </c>
      <c r="E86" s="4">
        <f t="shared" si="5"/>
        <v>0</v>
      </c>
    </row>
    <row r="87" spans="1:5" ht="12.75">
      <c r="A87" s="58">
        <v>84</v>
      </c>
      <c r="B87" s="70"/>
      <c r="C87" s="71"/>
      <c r="D87" s="4">
        <f t="shared" si="4"/>
        <v>0</v>
      </c>
      <c r="E87" s="4">
        <f t="shared" si="5"/>
        <v>0</v>
      </c>
    </row>
    <row r="88" spans="1:5" ht="12.75">
      <c r="A88" s="58">
        <v>85</v>
      </c>
      <c r="B88" s="70"/>
      <c r="C88" s="71"/>
      <c r="D88" s="4">
        <f t="shared" si="4"/>
        <v>0</v>
      </c>
      <c r="E88" s="4">
        <f t="shared" si="5"/>
        <v>0</v>
      </c>
    </row>
    <row r="89" spans="1:5" ht="12.75">
      <c r="A89" s="58">
        <v>86</v>
      </c>
      <c r="B89" s="70"/>
      <c r="C89" s="71"/>
      <c r="D89" s="4">
        <f t="shared" si="4"/>
        <v>0</v>
      </c>
      <c r="E89" s="4">
        <f t="shared" si="5"/>
        <v>0</v>
      </c>
    </row>
    <row r="90" spans="1:5" ht="12.75">
      <c r="A90" s="58">
        <v>87</v>
      </c>
      <c r="B90" s="70"/>
      <c r="C90" s="71"/>
      <c r="D90" s="4">
        <f t="shared" si="4"/>
        <v>0</v>
      </c>
      <c r="E90" s="4">
        <f t="shared" si="5"/>
        <v>0</v>
      </c>
    </row>
    <row r="91" spans="1:5" ht="12.75">
      <c r="A91" s="58">
        <v>88</v>
      </c>
      <c r="B91" s="70"/>
      <c r="C91" s="71"/>
      <c r="D91" s="4">
        <f t="shared" si="4"/>
        <v>0</v>
      </c>
      <c r="E91" s="4">
        <f t="shared" si="5"/>
        <v>0</v>
      </c>
    </row>
    <row r="92" spans="1:5" ht="12.75">
      <c r="A92" s="58">
        <v>89</v>
      </c>
      <c r="B92" s="70"/>
      <c r="C92" s="71"/>
      <c r="D92" s="4">
        <f t="shared" si="4"/>
        <v>0</v>
      </c>
      <c r="E92" s="4">
        <f t="shared" si="5"/>
        <v>0</v>
      </c>
    </row>
    <row r="93" spans="1:5" ht="12.75">
      <c r="A93" s="58">
        <v>90</v>
      </c>
      <c r="B93" s="70"/>
      <c r="C93" s="71"/>
      <c r="D93" s="4">
        <f t="shared" si="4"/>
        <v>0</v>
      </c>
      <c r="E93" s="4">
        <f t="shared" si="5"/>
        <v>0</v>
      </c>
    </row>
    <row r="94" spans="1:5" ht="12.75">
      <c r="A94" s="58">
        <v>91</v>
      </c>
      <c r="B94" s="70"/>
      <c r="C94" s="71"/>
      <c r="D94" s="4">
        <f t="shared" si="4"/>
        <v>0</v>
      </c>
      <c r="E94" s="4">
        <f t="shared" si="5"/>
        <v>0</v>
      </c>
    </row>
    <row r="95" spans="1:5" ht="12.75">
      <c r="A95" s="58">
        <v>92</v>
      </c>
      <c r="B95" s="70"/>
      <c r="C95" s="71"/>
      <c r="D95" s="4">
        <f t="shared" si="4"/>
        <v>0</v>
      </c>
      <c r="E95" s="4">
        <f t="shared" si="5"/>
        <v>0</v>
      </c>
    </row>
    <row r="96" spans="1:5" ht="12.75">
      <c r="A96" s="58">
        <v>93</v>
      </c>
      <c r="B96" s="70"/>
      <c r="C96" s="71"/>
      <c r="D96" s="4">
        <f t="shared" si="4"/>
        <v>0</v>
      </c>
      <c r="E96" s="4">
        <f t="shared" si="5"/>
        <v>0</v>
      </c>
    </row>
    <row r="97" spans="1:5" ht="12.75">
      <c r="A97" s="58">
        <v>94</v>
      </c>
      <c r="B97" s="70"/>
      <c r="C97" s="71"/>
      <c r="D97" s="4">
        <f t="shared" si="4"/>
        <v>0</v>
      </c>
      <c r="E97" s="4">
        <f t="shared" si="5"/>
        <v>0</v>
      </c>
    </row>
    <row r="98" spans="1:5" ht="12.75">
      <c r="A98" s="58">
        <v>95</v>
      </c>
      <c r="B98" s="70"/>
      <c r="C98" s="71"/>
      <c r="D98" s="4">
        <f t="shared" si="4"/>
        <v>0</v>
      </c>
      <c r="E98" s="4">
        <f t="shared" si="5"/>
        <v>0</v>
      </c>
    </row>
    <row r="99" spans="1:5" ht="12.75">
      <c r="A99" s="58">
        <v>96</v>
      </c>
      <c r="B99" s="70"/>
      <c r="C99" s="71"/>
      <c r="D99" s="4">
        <f t="shared" si="4"/>
        <v>0</v>
      </c>
      <c r="E99" s="4">
        <f t="shared" si="5"/>
        <v>0</v>
      </c>
    </row>
    <row r="100" spans="1:5" ht="12.75">
      <c r="A100" s="58">
        <v>97</v>
      </c>
      <c r="B100" s="70"/>
      <c r="C100" s="71"/>
      <c r="D100" s="4">
        <f t="shared" si="4"/>
        <v>0</v>
      </c>
      <c r="E100" s="4">
        <f t="shared" si="5"/>
        <v>0</v>
      </c>
    </row>
    <row r="101" spans="1:5" ht="12.75">
      <c r="A101" s="58">
        <v>98</v>
      </c>
      <c r="B101" s="70"/>
      <c r="C101" s="71"/>
      <c r="D101" s="4">
        <f t="shared" si="4"/>
        <v>0</v>
      </c>
      <c r="E101" s="4">
        <f t="shared" si="5"/>
        <v>0</v>
      </c>
    </row>
    <row r="102" spans="1:5" ht="12.75">
      <c r="A102" s="58">
        <v>99</v>
      </c>
      <c r="B102" s="70"/>
      <c r="C102" s="71"/>
      <c r="D102" s="4">
        <f t="shared" si="4"/>
        <v>0</v>
      </c>
      <c r="E102" s="4">
        <f t="shared" si="5"/>
        <v>0</v>
      </c>
    </row>
    <row r="103" spans="1:5" ht="12.75">
      <c r="A103" s="58">
        <v>100</v>
      </c>
      <c r="B103" s="70"/>
      <c r="C103" s="71"/>
      <c r="D103" s="4">
        <f t="shared" si="4"/>
        <v>0</v>
      </c>
      <c r="E103" s="4">
        <f t="shared" si="5"/>
        <v>0</v>
      </c>
    </row>
    <row r="104" spans="1:5" ht="12.75">
      <c r="A104" s="58">
        <v>101</v>
      </c>
      <c r="B104" s="70"/>
      <c r="C104" s="71"/>
      <c r="D104" s="4">
        <f t="shared" si="4"/>
        <v>0</v>
      </c>
      <c r="E104" s="4">
        <f t="shared" si="5"/>
        <v>0</v>
      </c>
    </row>
    <row r="105" spans="1:5" ht="12.75">
      <c r="A105" s="58">
        <v>102</v>
      </c>
      <c r="B105" s="70"/>
      <c r="C105" s="71"/>
      <c r="D105" s="4">
        <f t="shared" si="4"/>
        <v>0</v>
      </c>
      <c r="E105" s="4">
        <f t="shared" si="5"/>
        <v>0</v>
      </c>
    </row>
    <row r="106" spans="1:5" ht="12.75">
      <c r="A106" s="58">
        <v>103</v>
      </c>
      <c r="B106" s="70"/>
      <c r="C106" s="71"/>
      <c r="D106" s="4">
        <f t="shared" si="4"/>
        <v>0</v>
      </c>
      <c r="E106" s="4">
        <f t="shared" si="5"/>
        <v>0</v>
      </c>
    </row>
    <row r="107" spans="1:5" ht="12.75">
      <c r="A107" s="58">
        <v>104</v>
      </c>
      <c r="B107" s="70"/>
      <c r="C107" s="71"/>
      <c r="D107" s="4">
        <f t="shared" si="4"/>
        <v>0</v>
      </c>
      <c r="E107" s="4">
        <f t="shared" si="5"/>
        <v>0</v>
      </c>
    </row>
    <row r="108" spans="1:5" ht="12.75">
      <c r="A108" s="58">
        <v>105</v>
      </c>
      <c r="B108" s="70"/>
      <c r="C108" s="71"/>
      <c r="D108" s="4">
        <f t="shared" si="4"/>
        <v>0</v>
      </c>
      <c r="E108" s="4">
        <f t="shared" si="5"/>
        <v>0</v>
      </c>
    </row>
    <row r="109" spans="1:5" ht="12.75">
      <c r="A109" s="58">
        <v>106</v>
      </c>
      <c r="B109" s="70"/>
      <c r="C109" s="71"/>
      <c r="D109" s="4">
        <f t="shared" si="4"/>
        <v>0</v>
      </c>
      <c r="E109" s="4">
        <f t="shared" si="5"/>
        <v>0</v>
      </c>
    </row>
    <row r="110" spans="1:5" ht="12.75">
      <c r="A110" s="58">
        <v>107</v>
      </c>
      <c r="B110" s="70"/>
      <c r="C110" s="71"/>
      <c r="D110" s="4">
        <f t="shared" si="4"/>
        <v>0</v>
      </c>
      <c r="E110" s="4">
        <f t="shared" si="5"/>
        <v>0</v>
      </c>
    </row>
    <row r="111" spans="1:5" ht="12.75">
      <c r="A111" s="58">
        <v>108</v>
      </c>
      <c r="B111" s="70"/>
      <c r="C111" s="71"/>
      <c r="D111" s="4">
        <f t="shared" si="4"/>
        <v>0</v>
      </c>
      <c r="E111" s="4">
        <f t="shared" si="5"/>
        <v>0</v>
      </c>
    </row>
    <row r="112" spans="1:5" ht="12.75">
      <c r="A112" s="58">
        <v>109</v>
      </c>
      <c r="B112" s="70"/>
      <c r="C112" s="71"/>
      <c r="D112" s="4">
        <f t="shared" si="4"/>
        <v>0</v>
      </c>
      <c r="E112" s="4">
        <f t="shared" si="5"/>
        <v>0</v>
      </c>
    </row>
    <row r="113" spans="1:5" ht="12.75">
      <c r="A113" s="58">
        <v>110</v>
      </c>
      <c r="B113" s="70"/>
      <c r="C113" s="71"/>
      <c r="D113" s="4">
        <f t="shared" si="4"/>
        <v>0</v>
      </c>
      <c r="E113" s="4">
        <f t="shared" si="5"/>
        <v>0</v>
      </c>
    </row>
    <row r="114" spans="1:5" ht="12.75">
      <c r="A114" s="58">
        <v>111</v>
      </c>
      <c r="B114" s="70"/>
      <c r="C114" s="71"/>
      <c r="D114" s="4">
        <f t="shared" si="4"/>
        <v>0</v>
      </c>
      <c r="E114" s="4">
        <f t="shared" si="5"/>
        <v>0</v>
      </c>
    </row>
    <row r="115" spans="1:5" ht="12.75">
      <c r="A115" s="58">
        <v>112</v>
      </c>
      <c r="B115" s="70"/>
      <c r="C115" s="71"/>
      <c r="D115" s="4">
        <f t="shared" si="4"/>
        <v>0</v>
      </c>
      <c r="E115" s="4">
        <f t="shared" si="5"/>
        <v>0</v>
      </c>
    </row>
    <row r="116" spans="1:5" ht="12.75">
      <c r="A116" s="58">
        <v>113</v>
      </c>
      <c r="B116" s="70"/>
      <c r="C116" s="71"/>
      <c r="D116" s="4">
        <f t="shared" si="4"/>
        <v>0</v>
      </c>
      <c r="E116" s="4">
        <f t="shared" si="5"/>
        <v>0</v>
      </c>
    </row>
    <row r="117" spans="1:5" ht="12.75">
      <c r="A117" s="58">
        <v>114</v>
      </c>
      <c r="B117" s="70"/>
      <c r="C117" s="71"/>
      <c r="D117" s="4">
        <f t="shared" si="4"/>
        <v>0</v>
      </c>
      <c r="E117" s="4">
        <f t="shared" si="5"/>
        <v>0</v>
      </c>
    </row>
    <row r="118" spans="1:5" ht="12.75">
      <c r="A118" s="58">
        <v>115</v>
      </c>
      <c r="B118" s="70"/>
      <c r="C118" s="71"/>
      <c r="D118" s="4">
        <f t="shared" si="4"/>
        <v>0</v>
      </c>
      <c r="E118" s="4">
        <f t="shared" si="5"/>
        <v>0</v>
      </c>
    </row>
    <row r="119" spans="1:5" ht="12.75">
      <c r="A119" s="58">
        <v>116</v>
      </c>
      <c r="B119" s="70"/>
      <c r="C119" s="71"/>
      <c r="D119" s="4">
        <f t="shared" si="4"/>
        <v>0</v>
      </c>
      <c r="E119" s="4">
        <f t="shared" si="5"/>
        <v>0</v>
      </c>
    </row>
    <row r="120" spans="1:5" ht="12.75">
      <c r="A120" s="58">
        <v>117</v>
      </c>
      <c r="B120" s="70"/>
      <c r="C120" s="71"/>
      <c r="D120" s="4">
        <f t="shared" si="4"/>
        <v>0</v>
      </c>
      <c r="E120" s="4">
        <f t="shared" si="5"/>
        <v>0</v>
      </c>
    </row>
    <row r="121" spans="1:5" ht="12.75">
      <c r="A121" s="58">
        <v>118</v>
      </c>
      <c r="B121" s="70"/>
      <c r="C121" s="71"/>
      <c r="D121" s="4">
        <f t="shared" si="4"/>
        <v>0</v>
      </c>
      <c r="E121" s="4">
        <f t="shared" si="5"/>
        <v>0</v>
      </c>
    </row>
    <row r="122" spans="1:5" ht="12.75">
      <c r="A122" s="58">
        <v>119</v>
      </c>
      <c r="B122" s="70"/>
      <c r="C122" s="71"/>
      <c r="D122" s="4">
        <f t="shared" si="4"/>
        <v>0</v>
      </c>
      <c r="E122" s="4">
        <f t="shared" si="5"/>
        <v>0</v>
      </c>
    </row>
    <row r="123" spans="1:5" ht="12.75">
      <c r="A123" s="58">
        <v>120</v>
      </c>
      <c r="B123" s="70"/>
      <c r="C123" s="71"/>
      <c r="D123" s="4">
        <f t="shared" si="4"/>
        <v>0</v>
      </c>
      <c r="E123" s="4">
        <f t="shared" si="5"/>
        <v>0</v>
      </c>
    </row>
    <row r="124" spans="1:5" ht="12.75">
      <c r="A124" s="58">
        <v>121</v>
      </c>
      <c r="B124" s="70"/>
      <c r="C124" s="71"/>
      <c r="D124" s="4">
        <f t="shared" si="4"/>
        <v>0</v>
      </c>
      <c r="E124" s="4">
        <f t="shared" si="5"/>
        <v>0</v>
      </c>
    </row>
    <row r="125" spans="1:5" ht="12.75">
      <c r="A125" s="58">
        <v>122</v>
      </c>
      <c r="B125" s="70"/>
      <c r="C125" s="71"/>
      <c r="D125" s="4">
        <f t="shared" si="4"/>
        <v>0</v>
      </c>
      <c r="E125" s="4">
        <f t="shared" si="5"/>
        <v>0</v>
      </c>
    </row>
    <row r="126" spans="1:5" ht="12.75">
      <c r="A126" s="58">
        <v>123</v>
      </c>
      <c r="B126" s="70"/>
      <c r="C126" s="71"/>
      <c r="D126" s="4">
        <f t="shared" si="4"/>
        <v>0</v>
      </c>
      <c r="E126" s="4">
        <f t="shared" si="5"/>
        <v>0</v>
      </c>
    </row>
    <row r="127" spans="1:5" ht="12.75">
      <c r="A127" s="58">
        <v>124</v>
      </c>
      <c r="B127" s="70"/>
      <c r="C127" s="71"/>
      <c r="D127" s="4">
        <f t="shared" si="4"/>
        <v>0</v>
      </c>
      <c r="E127" s="4">
        <f t="shared" si="5"/>
        <v>0</v>
      </c>
    </row>
    <row r="128" spans="1:5" ht="12.75">
      <c r="A128" s="58">
        <v>125</v>
      </c>
      <c r="B128" s="70"/>
      <c r="C128" s="71"/>
      <c r="D128" s="4">
        <f t="shared" si="4"/>
        <v>0</v>
      </c>
      <c r="E128" s="4">
        <f t="shared" si="5"/>
        <v>0</v>
      </c>
    </row>
    <row r="129" spans="1:5" ht="12.75">
      <c r="A129" s="58">
        <v>126</v>
      </c>
      <c r="B129" s="70"/>
      <c r="C129" s="71"/>
      <c r="D129" s="4">
        <f t="shared" si="4"/>
        <v>0</v>
      </c>
      <c r="E129" s="4">
        <f t="shared" si="5"/>
        <v>0</v>
      </c>
    </row>
    <row r="130" spans="1:5" ht="12.75">
      <c r="A130" s="58">
        <v>127</v>
      </c>
      <c r="B130" s="70"/>
      <c r="C130" s="71"/>
      <c r="D130" s="4">
        <f t="shared" si="4"/>
        <v>0</v>
      </c>
      <c r="E130" s="4">
        <f t="shared" si="5"/>
        <v>0</v>
      </c>
    </row>
    <row r="131" spans="1:5" ht="12.75">
      <c r="A131" s="58">
        <v>128</v>
      </c>
      <c r="B131" s="70"/>
      <c r="C131" s="71"/>
      <c r="D131" s="4">
        <f t="shared" si="4"/>
        <v>0</v>
      </c>
      <c r="E131" s="4">
        <f t="shared" si="5"/>
        <v>0</v>
      </c>
    </row>
    <row r="132" spans="1:5" ht="12.75">
      <c r="A132" s="58">
        <v>129</v>
      </c>
      <c r="B132" s="70"/>
      <c r="C132" s="71"/>
      <c r="D132" s="4">
        <f t="shared" si="4"/>
        <v>0</v>
      </c>
      <c r="E132" s="4">
        <f t="shared" si="5"/>
        <v>0</v>
      </c>
    </row>
    <row r="133" spans="1:5" ht="12.75">
      <c r="A133" s="58">
        <v>130</v>
      </c>
      <c r="B133" s="70"/>
      <c r="C133" s="71"/>
      <c r="D133" s="4">
        <f t="shared" si="4"/>
        <v>0</v>
      </c>
      <c r="E133" s="4">
        <f t="shared" si="5"/>
        <v>0</v>
      </c>
    </row>
    <row r="134" spans="1:5" ht="12.75">
      <c r="A134" s="58">
        <v>131</v>
      </c>
      <c r="B134" s="70"/>
      <c r="C134" s="71"/>
      <c r="D134" s="4">
        <f t="shared" si="4"/>
        <v>0</v>
      </c>
      <c r="E134" s="4">
        <f t="shared" si="5"/>
        <v>0</v>
      </c>
    </row>
    <row r="135" spans="1:5" ht="12.75">
      <c r="A135" s="58">
        <v>132</v>
      </c>
      <c r="B135" s="70"/>
      <c r="C135" s="71"/>
      <c r="D135" s="4">
        <f t="shared" si="4"/>
        <v>0</v>
      </c>
      <c r="E135" s="4">
        <f t="shared" si="5"/>
        <v>0</v>
      </c>
    </row>
    <row r="136" spans="1:5" ht="12.75">
      <c r="A136" s="58">
        <v>133</v>
      </c>
      <c r="B136" s="70"/>
      <c r="C136" s="71"/>
      <c r="D136" s="4">
        <f t="shared" si="4"/>
        <v>0</v>
      </c>
      <c r="E136" s="4">
        <f t="shared" si="5"/>
        <v>0</v>
      </c>
    </row>
    <row r="137" spans="1:5" ht="12.75">
      <c r="A137" s="58">
        <v>134</v>
      </c>
      <c r="B137" s="70"/>
      <c r="C137" s="71"/>
      <c r="D137" s="4">
        <f t="shared" si="4"/>
        <v>0</v>
      </c>
      <c r="E137" s="4">
        <f t="shared" si="5"/>
        <v>0</v>
      </c>
    </row>
    <row r="138" spans="1:5" ht="12.75">
      <c r="A138" s="58">
        <v>135</v>
      </c>
      <c r="B138" s="70"/>
      <c r="C138" s="71"/>
      <c r="D138" s="4">
        <f t="shared" si="4"/>
        <v>0</v>
      </c>
      <c r="E138" s="4">
        <f t="shared" si="5"/>
        <v>0</v>
      </c>
    </row>
    <row r="139" spans="1:5" ht="12.75">
      <c r="A139" s="58">
        <v>136</v>
      </c>
      <c r="B139" s="70"/>
      <c r="C139" s="71"/>
      <c r="D139" s="4">
        <f t="shared" si="4"/>
        <v>0</v>
      </c>
      <c r="E139" s="4">
        <f t="shared" si="5"/>
        <v>0</v>
      </c>
    </row>
    <row r="140" spans="1:5" ht="12.75">
      <c r="A140" s="58">
        <v>137</v>
      </c>
      <c r="B140" s="70"/>
      <c r="C140" s="71"/>
      <c r="D140" s="4">
        <f t="shared" si="4"/>
        <v>0</v>
      </c>
      <c r="E140" s="4">
        <f t="shared" si="5"/>
        <v>0</v>
      </c>
    </row>
    <row r="141" spans="1:5" ht="12.75">
      <c r="A141" s="58">
        <v>138</v>
      </c>
      <c r="B141" s="70"/>
      <c r="C141" s="71"/>
      <c r="D141" s="4">
        <f t="shared" si="4"/>
        <v>0</v>
      </c>
      <c r="E141" s="4">
        <f t="shared" si="5"/>
        <v>0</v>
      </c>
    </row>
    <row r="142" spans="1:5" ht="12.75">
      <c r="A142" s="58">
        <v>139</v>
      </c>
      <c r="B142" s="70"/>
      <c r="C142" s="71"/>
      <c r="D142" s="4">
        <f aca="true" t="shared" si="6" ref="D142:D203">B142-C142</f>
        <v>0</v>
      </c>
      <c r="E142" s="4">
        <f aca="true" t="shared" si="7" ref="E142:E203">D142*D142</f>
        <v>0</v>
      </c>
    </row>
    <row r="143" spans="1:5" ht="12.75">
      <c r="A143" s="58">
        <v>140</v>
      </c>
      <c r="B143" s="70"/>
      <c r="C143" s="71"/>
      <c r="D143" s="4">
        <f t="shared" si="6"/>
        <v>0</v>
      </c>
      <c r="E143" s="4">
        <f t="shared" si="7"/>
        <v>0</v>
      </c>
    </row>
    <row r="144" spans="1:5" ht="12.75">
      <c r="A144" s="58">
        <v>141</v>
      </c>
      <c r="B144" s="70"/>
      <c r="C144" s="71"/>
      <c r="D144" s="4">
        <f t="shared" si="6"/>
        <v>0</v>
      </c>
      <c r="E144" s="4">
        <f t="shared" si="7"/>
        <v>0</v>
      </c>
    </row>
    <row r="145" spans="1:5" ht="12.75">
      <c r="A145" s="58">
        <v>142</v>
      </c>
      <c r="B145" s="70"/>
      <c r="C145" s="71"/>
      <c r="D145" s="4">
        <f t="shared" si="6"/>
        <v>0</v>
      </c>
      <c r="E145" s="4">
        <f t="shared" si="7"/>
        <v>0</v>
      </c>
    </row>
    <row r="146" spans="1:5" ht="12.75">
      <c r="A146" s="58">
        <v>143</v>
      </c>
      <c r="B146" s="70"/>
      <c r="C146" s="71"/>
      <c r="D146" s="4">
        <f t="shared" si="6"/>
        <v>0</v>
      </c>
      <c r="E146" s="4">
        <f t="shared" si="7"/>
        <v>0</v>
      </c>
    </row>
    <row r="147" spans="1:5" ht="12.75">
      <c r="A147" s="58">
        <v>144</v>
      </c>
      <c r="B147" s="70"/>
      <c r="C147" s="71"/>
      <c r="D147" s="4">
        <f t="shared" si="6"/>
        <v>0</v>
      </c>
      <c r="E147" s="4">
        <f t="shared" si="7"/>
        <v>0</v>
      </c>
    </row>
    <row r="148" spans="1:5" ht="12.75">
      <c r="A148" s="58">
        <v>145</v>
      </c>
      <c r="B148" s="70"/>
      <c r="C148" s="71"/>
      <c r="D148" s="4">
        <f t="shared" si="6"/>
        <v>0</v>
      </c>
      <c r="E148" s="4">
        <f t="shared" si="7"/>
        <v>0</v>
      </c>
    </row>
    <row r="149" spans="1:5" ht="12.75">
      <c r="A149" s="58">
        <v>146</v>
      </c>
      <c r="B149" s="70"/>
      <c r="C149" s="71"/>
      <c r="D149" s="4">
        <f t="shared" si="6"/>
        <v>0</v>
      </c>
      <c r="E149" s="4">
        <f t="shared" si="7"/>
        <v>0</v>
      </c>
    </row>
    <row r="150" spans="1:5" ht="12.75">
      <c r="A150" s="58">
        <v>147</v>
      </c>
      <c r="B150" s="70"/>
      <c r="C150" s="71"/>
      <c r="D150" s="4">
        <f t="shared" si="6"/>
        <v>0</v>
      </c>
      <c r="E150" s="4">
        <f t="shared" si="7"/>
        <v>0</v>
      </c>
    </row>
    <row r="151" spans="1:5" ht="12.75">
      <c r="A151" s="58">
        <v>148</v>
      </c>
      <c r="B151" s="70"/>
      <c r="C151" s="71"/>
      <c r="D151" s="4">
        <f t="shared" si="6"/>
        <v>0</v>
      </c>
      <c r="E151" s="4">
        <f t="shared" si="7"/>
        <v>0</v>
      </c>
    </row>
    <row r="152" spans="1:5" ht="12.75">
      <c r="A152" s="58">
        <v>149</v>
      </c>
      <c r="B152" s="70"/>
      <c r="C152" s="71"/>
      <c r="D152" s="4">
        <f t="shared" si="6"/>
        <v>0</v>
      </c>
      <c r="E152" s="4">
        <f t="shared" si="7"/>
        <v>0</v>
      </c>
    </row>
    <row r="153" spans="1:5" ht="12" customHeight="1">
      <c r="A153" s="58">
        <v>150</v>
      </c>
      <c r="B153" s="70"/>
      <c r="C153" s="71"/>
      <c r="D153" s="4">
        <f t="shared" si="6"/>
        <v>0</v>
      </c>
      <c r="E153" s="4">
        <f t="shared" si="7"/>
        <v>0</v>
      </c>
    </row>
    <row r="154" spans="1:5" ht="12.75">
      <c r="A154" s="58">
        <v>151</v>
      </c>
      <c r="B154" s="70"/>
      <c r="C154" s="71"/>
      <c r="D154" s="4">
        <f t="shared" si="6"/>
        <v>0</v>
      </c>
      <c r="E154" s="4">
        <f t="shared" si="7"/>
        <v>0</v>
      </c>
    </row>
    <row r="155" spans="1:5" ht="12.75">
      <c r="A155" s="58">
        <v>152</v>
      </c>
      <c r="B155" s="70"/>
      <c r="C155" s="71"/>
      <c r="D155" s="4">
        <f t="shared" si="6"/>
        <v>0</v>
      </c>
      <c r="E155" s="4">
        <f t="shared" si="7"/>
        <v>0</v>
      </c>
    </row>
    <row r="156" spans="1:5" ht="12.75">
      <c r="A156" s="58">
        <v>153</v>
      </c>
      <c r="B156" s="70"/>
      <c r="C156" s="71"/>
      <c r="D156" s="4">
        <f t="shared" si="6"/>
        <v>0</v>
      </c>
      <c r="E156" s="4">
        <f t="shared" si="7"/>
        <v>0</v>
      </c>
    </row>
    <row r="157" spans="1:5" ht="12.75">
      <c r="A157" s="58">
        <v>154</v>
      </c>
      <c r="B157" s="70"/>
      <c r="C157" s="71"/>
      <c r="D157" s="4">
        <f t="shared" si="6"/>
        <v>0</v>
      </c>
      <c r="E157" s="4">
        <f t="shared" si="7"/>
        <v>0</v>
      </c>
    </row>
    <row r="158" spans="1:5" ht="12.75">
      <c r="A158" s="58">
        <v>155</v>
      </c>
      <c r="B158" s="70"/>
      <c r="C158" s="71"/>
      <c r="D158" s="4">
        <f t="shared" si="6"/>
        <v>0</v>
      </c>
      <c r="E158" s="4">
        <f t="shared" si="7"/>
        <v>0</v>
      </c>
    </row>
    <row r="159" spans="1:5" ht="12.75">
      <c r="A159" s="58">
        <v>156</v>
      </c>
      <c r="B159" s="70"/>
      <c r="C159" s="71"/>
      <c r="D159" s="4">
        <f t="shared" si="6"/>
        <v>0</v>
      </c>
      <c r="E159" s="4">
        <f t="shared" si="7"/>
        <v>0</v>
      </c>
    </row>
    <row r="160" spans="1:5" ht="12.75">
      <c r="A160" s="58">
        <v>157</v>
      </c>
      <c r="B160" s="70"/>
      <c r="C160" s="71"/>
      <c r="D160" s="4">
        <f t="shared" si="6"/>
        <v>0</v>
      </c>
      <c r="E160" s="4">
        <f t="shared" si="7"/>
        <v>0</v>
      </c>
    </row>
    <row r="161" spans="1:5" ht="12.75">
      <c r="A161" s="58">
        <v>158</v>
      </c>
      <c r="B161" s="70"/>
      <c r="C161" s="71"/>
      <c r="D161" s="4">
        <f t="shared" si="6"/>
        <v>0</v>
      </c>
      <c r="E161" s="4">
        <f t="shared" si="7"/>
        <v>0</v>
      </c>
    </row>
    <row r="162" spans="1:5" ht="12.75">
      <c r="A162" s="58">
        <v>159</v>
      </c>
      <c r="B162" s="70"/>
      <c r="C162" s="71"/>
      <c r="D162" s="4">
        <f t="shared" si="6"/>
        <v>0</v>
      </c>
      <c r="E162" s="4">
        <f t="shared" si="7"/>
        <v>0</v>
      </c>
    </row>
    <row r="163" spans="1:5" ht="12.75">
      <c r="A163" s="58">
        <v>160</v>
      </c>
      <c r="B163" s="70"/>
      <c r="C163" s="71"/>
      <c r="D163" s="4">
        <f t="shared" si="6"/>
        <v>0</v>
      </c>
      <c r="E163" s="4">
        <f t="shared" si="7"/>
        <v>0</v>
      </c>
    </row>
    <row r="164" spans="1:5" ht="12.75">
      <c r="A164" s="58">
        <v>161</v>
      </c>
      <c r="B164" s="70"/>
      <c r="C164" s="71"/>
      <c r="D164" s="4">
        <f t="shared" si="6"/>
        <v>0</v>
      </c>
      <c r="E164" s="4">
        <f t="shared" si="7"/>
        <v>0</v>
      </c>
    </row>
    <row r="165" spans="1:5" ht="12.75">
      <c r="A165" s="58">
        <v>162</v>
      </c>
      <c r="B165" s="70"/>
      <c r="C165" s="71"/>
      <c r="D165" s="4">
        <f t="shared" si="6"/>
        <v>0</v>
      </c>
      <c r="E165" s="4">
        <f t="shared" si="7"/>
        <v>0</v>
      </c>
    </row>
    <row r="166" spans="1:5" ht="12.75">
      <c r="A166" s="58">
        <v>163</v>
      </c>
      <c r="B166" s="70"/>
      <c r="C166" s="71"/>
      <c r="D166" s="4">
        <f t="shared" si="6"/>
        <v>0</v>
      </c>
      <c r="E166" s="4">
        <f t="shared" si="7"/>
        <v>0</v>
      </c>
    </row>
    <row r="167" spans="1:5" ht="12.75">
      <c r="A167" s="58">
        <v>164</v>
      </c>
      <c r="B167" s="70"/>
      <c r="C167" s="71"/>
      <c r="D167" s="4">
        <f t="shared" si="6"/>
        <v>0</v>
      </c>
      <c r="E167" s="4">
        <f t="shared" si="7"/>
        <v>0</v>
      </c>
    </row>
    <row r="168" spans="1:5" ht="12.75">
      <c r="A168" s="58">
        <v>165</v>
      </c>
      <c r="B168" s="70"/>
      <c r="C168" s="71"/>
      <c r="D168" s="4">
        <f t="shared" si="6"/>
        <v>0</v>
      </c>
      <c r="E168" s="4">
        <f t="shared" si="7"/>
        <v>0</v>
      </c>
    </row>
    <row r="169" spans="1:5" ht="12.75">
      <c r="A169" s="58">
        <v>166</v>
      </c>
      <c r="B169" s="70"/>
      <c r="C169" s="71"/>
      <c r="D169" s="4">
        <f t="shared" si="6"/>
        <v>0</v>
      </c>
      <c r="E169" s="4">
        <f t="shared" si="7"/>
        <v>0</v>
      </c>
    </row>
    <row r="170" spans="1:5" ht="12.75">
      <c r="A170" s="58">
        <v>167</v>
      </c>
      <c r="B170" s="70"/>
      <c r="C170" s="71"/>
      <c r="D170" s="4">
        <f t="shared" si="6"/>
        <v>0</v>
      </c>
      <c r="E170" s="4">
        <f t="shared" si="7"/>
        <v>0</v>
      </c>
    </row>
    <row r="171" spans="1:5" ht="12.75">
      <c r="A171" s="58">
        <v>168</v>
      </c>
      <c r="B171" s="70"/>
      <c r="C171" s="71"/>
      <c r="D171" s="4">
        <f t="shared" si="6"/>
        <v>0</v>
      </c>
      <c r="E171" s="4">
        <f t="shared" si="7"/>
        <v>0</v>
      </c>
    </row>
    <row r="172" spans="1:5" ht="12.75">
      <c r="A172" s="58">
        <v>169</v>
      </c>
      <c r="B172" s="70"/>
      <c r="C172" s="71"/>
      <c r="D172" s="4">
        <f t="shared" si="6"/>
        <v>0</v>
      </c>
      <c r="E172" s="4">
        <f t="shared" si="7"/>
        <v>0</v>
      </c>
    </row>
    <row r="173" spans="1:5" ht="12.75">
      <c r="A173" s="58">
        <v>170</v>
      </c>
      <c r="B173" s="70"/>
      <c r="C173" s="71"/>
      <c r="D173" s="4">
        <f t="shared" si="6"/>
        <v>0</v>
      </c>
      <c r="E173" s="4">
        <f t="shared" si="7"/>
        <v>0</v>
      </c>
    </row>
    <row r="174" spans="1:5" ht="12.75">
      <c r="A174" s="58">
        <v>171</v>
      </c>
      <c r="B174" s="70"/>
      <c r="C174" s="71"/>
      <c r="D174" s="4">
        <f t="shared" si="6"/>
        <v>0</v>
      </c>
      <c r="E174" s="4">
        <f t="shared" si="7"/>
        <v>0</v>
      </c>
    </row>
    <row r="175" spans="1:5" ht="12.75">
      <c r="A175" s="58">
        <v>172</v>
      </c>
      <c r="B175" s="70"/>
      <c r="C175" s="71"/>
      <c r="D175" s="4">
        <f t="shared" si="6"/>
        <v>0</v>
      </c>
      <c r="E175" s="4">
        <f t="shared" si="7"/>
        <v>0</v>
      </c>
    </row>
    <row r="176" spans="1:5" ht="12.75">
      <c r="A176" s="58">
        <v>173</v>
      </c>
      <c r="B176" s="70"/>
      <c r="C176" s="71"/>
      <c r="D176" s="4">
        <f t="shared" si="6"/>
        <v>0</v>
      </c>
      <c r="E176" s="4">
        <f t="shared" si="7"/>
        <v>0</v>
      </c>
    </row>
    <row r="177" spans="1:5" ht="12.75">
      <c r="A177" s="58">
        <v>174</v>
      </c>
      <c r="B177" s="70"/>
      <c r="C177" s="71"/>
      <c r="D177" s="4">
        <f t="shared" si="6"/>
        <v>0</v>
      </c>
      <c r="E177" s="4">
        <f t="shared" si="7"/>
        <v>0</v>
      </c>
    </row>
    <row r="178" spans="1:5" ht="12.75">
      <c r="A178" s="58">
        <v>175</v>
      </c>
      <c r="B178" s="70"/>
      <c r="C178" s="71"/>
      <c r="D178" s="4">
        <f t="shared" si="6"/>
        <v>0</v>
      </c>
      <c r="E178" s="4">
        <f t="shared" si="7"/>
        <v>0</v>
      </c>
    </row>
    <row r="179" spans="1:5" ht="12.75">
      <c r="A179" s="58">
        <v>176</v>
      </c>
      <c r="B179" s="70"/>
      <c r="C179" s="71"/>
      <c r="D179" s="4">
        <f t="shared" si="6"/>
        <v>0</v>
      </c>
      <c r="E179" s="4">
        <f t="shared" si="7"/>
        <v>0</v>
      </c>
    </row>
    <row r="180" spans="1:5" ht="12.75">
      <c r="A180" s="58">
        <v>177</v>
      </c>
      <c r="B180" s="70"/>
      <c r="C180" s="71"/>
      <c r="D180" s="4">
        <f t="shared" si="6"/>
        <v>0</v>
      </c>
      <c r="E180" s="4">
        <f t="shared" si="7"/>
        <v>0</v>
      </c>
    </row>
    <row r="181" spans="1:5" ht="12.75">
      <c r="A181" s="58">
        <v>178</v>
      </c>
      <c r="B181" s="70"/>
      <c r="C181" s="71"/>
      <c r="D181" s="4">
        <f t="shared" si="6"/>
        <v>0</v>
      </c>
      <c r="E181" s="4">
        <f t="shared" si="7"/>
        <v>0</v>
      </c>
    </row>
    <row r="182" spans="1:5" ht="12.75">
      <c r="A182" s="58">
        <v>179</v>
      </c>
      <c r="B182" s="70"/>
      <c r="C182" s="71"/>
      <c r="D182" s="4">
        <f t="shared" si="6"/>
        <v>0</v>
      </c>
      <c r="E182" s="4">
        <f t="shared" si="7"/>
        <v>0</v>
      </c>
    </row>
    <row r="183" spans="1:5" ht="12.75">
      <c r="A183" s="58">
        <v>180</v>
      </c>
      <c r="B183" s="70"/>
      <c r="C183" s="71"/>
      <c r="D183" s="4">
        <f t="shared" si="6"/>
        <v>0</v>
      </c>
      <c r="E183" s="4">
        <f t="shared" si="7"/>
        <v>0</v>
      </c>
    </row>
    <row r="184" spans="1:5" ht="12.75">
      <c r="A184" s="58">
        <v>181</v>
      </c>
      <c r="B184" s="70"/>
      <c r="C184" s="71"/>
      <c r="D184" s="4">
        <f t="shared" si="6"/>
        <v>0</v>
      </c>
      <c r="E184" s="4">
        <f t="shared" si="7"/>
        <v>0</v>
      </c>
    </row>
    <row r="185" spans="1:5" ht="12.75">
      <c r="A185" s="58">
        <v>182</v>
      </c>
      <c r="B185" s="70"/>
      <c r="C185" s="71"/>
      <c r="D185" s="4">
        <f t="shared" si="6"/>
        <v>0</v>
      </c>
      <c r="E185" s="4">
        <f t="shared" si="7"/>
        <v>0</v>
      </c>
    </row>
    <row r="186" spans="1:5" ht="12.75">
      <c r="A186" s="58">
        <v>183</v>
      </c>
      <c r="B186" s="70"/>
      <c r="C186" s="71"/>
      <c r="D186" s="4">
        <f t="shared" si="6"/>
        <v>0</v>
      </c>
      <c r="E186" s="4">
        <f t="shared" si="7"/>
        <v>0</v>
      </c>
    </row>
    <row r="187" spans="1:5" ht="12.75">
      <c r="A187" s="58">
        <v>184</v>
      </c>
      <c r="B187" s="70"/>
      <c r="C187" s="71"/>
      <c r="D187" s="4">
        <f t="shared" si="6"/>
        <v>0</v>
      </c>
      <c r="E187" s="4">
        <f t="shared" si="7"/>
        <v>0</v>
      </c>
    </row>
    <row r="188" spans="1:5" ht="12.75">
      <c r="A188" s="58">
        <v>185</v>
      </c>
      <c r="B188" s="70"/>
      <c r="C188" s="71"/>
      <c r="D188" s="4">
        <f t="shared" si="6"/>
        <v>0</v>
      </c>
      <c r="E188" s="4">
        <f t="shared" si="7"/>
        <v>0</v>
      </c>
    </row>
    <row r="189" spans="1:5" ht="12.75">
      <c r="A189" s="58">
        <v>186</v>
      </c>
      <c r="B189" s="70"/>
      <c r="C189" s="71"/>
      <c r="D189" s="4">
        <f t="shared" si="6"/>
        <v>0</v>
      </c>
      <c r="E189" s="4">
        <f t="shared" si="7"/>
        <v>0</v>
      </c>
    </row>
    <row r="190" spans="1:5" ht="12.75">
      <c r="A190" s="58">
        <v>187</v>
      </c>
      <c r="B190" s="70"/>
      <c r="C190" s="71"/>
      <c r="D190" s="4">
        <f t="shared" si="6"/>
        <v>0</v>
      </c>
      <c r="E190" s="4">
        <f t="shared" si="7"/>
        <v>0</v>
      </c>
    </row>
    <row r="191" spans="1:5" ht="12.75">
      <c r="A191" s="58">
        <v>188</v>
      </c>
      <c r="B191" s="70"/>
      <c r="C191" s="71"/>
      <c r="D191" s="4">
        <f t="shared" si="6"/>
        <v>0</v>
      </c>
      <c r="E191" s="4">
        <f t="shared" si="7"/>
        <v>0</v>
      </c>
    </row>
    <row r="192" spans="1:5" ht="12.75">
      <c r="A192" s="58">
        <v>189</v>
      </c>
      <c r="B192" s="70"/>
      <c r="C192" s="71"/>
      <c r="D192" s="4">
        <f t="shared" si="6"/>
        <v>0</v>
      </c>
      <c r="E192" s="4">
        <f t="shared" si="7"/>
        <v>0</v>
      </c>
    </row>
    <row r="193" spans="1:5" ht="12.75">
      <c r="A193" s="58">
        <v>190</v>
      </c>
      <c r="B193" s="70"/>
      <c r="C193" s="71"/>
      <c r="D193" s="4">
        <f t="shared" si="6"/>
        <v>0</v>
      </c>
      <c r="E193" s="4">
        <f t="shared" si="7"/>
        <v>0</v>
      </c>
    </row>
    <row r="194" spans="1:5" ht="12.75">
      <c r="A194" s="58">
        <v>191</v>
      </c>
      <c r="B194" s="70"/>
      <c r="C194" s="71"/>
      <c r="D194" s="4">
        <f t="shared" si="6"/>
        <v>0</v>
      </c>
      <c r="E194" s="4">
        <f t="shared" si="7"/>
        <v>0</v>
      </c>
    </row>
    <row r="195" spans="1:5" ht="12.75">
      <c r="A195" s="58">
        <v>192</v>
      </c>
      <c r="B195" s="70"/>
      <c r="C195" s="71"/>
      <c r="D195" s="4">
        <f t="shared" si="6"/>
        <v>0</v>
      </c>
      <c r="E195" s="4">
        <f t="shared" si="7"/>
        <v>0</v>
      </c>
    </row>
    <row r="196" spans="1:5" ht="12.75">
      <c r="A196" s="58">
        <v>193</v>
      </c>
      <c r="B196" s="70"/>
      <c r="C196" s="71"/>
      <c r="D196" s="4">
        <f t="shared" si="6"/>
        <v>0</v>
      </c>
      <c r="E196" s="4">
        <f t="shared" si="7"/>
        <v>0</v>
      </c>
    </row>
    <row r="197" spans="1:5" ht="12.75">
      <c r="A197" s="58">
        <v>194</v>
      </c>
      <c r="B197" s="70"/>
      <c r="C197" s="71"/>
      <c r="D197" s="4">
        <f t="shared" si="6"/>
        <v>0</v>
      </c>
      <c r="E197" s="4">
        <f t="shared" si="7"/>
        <v>0</v>
      </c>
    </row>
    <row r="198" spans="1:5" ht="12.75">
      <c r="A198" s="58">
        <v>195</v>
      </c>
      <c r="B198" s="70"/>
      <c r="C198" s="71"/>
      <c r="D198" s="4">
        <f t="shared" si="6"/>
        <v>0</v>
      </c>
      <c r="E198" s="4">
        <f t="shared" si="7"/>
        <v>0</v>
      </c>
    </row>
    <row r="199" spans="1:5" ht="12.75">
      <c r="A199" s="58">
        <v>196</v>
      </c>
      <c r="B199" s="70"/>
      <c r="C199" s="71"/>
      <c r="D199" s="4">
        <f t="shared" si="6"/>
        <v>0</v>
      </c>
      <c r="E199" s="4">
        <f t="shared" si="7"/>
        <v>0</v>
      </c>
    </row>
    <row r="200" spans="1:5" ht="12.75">
      <c r="A200" s="58">
        <v>197</v>
      </c>
      <c r="B200" s="70"/>
      <c r="C200" s="71"/>
      <c r="D200" s="4">
        <f t="shared" si="6"/>
        <v>0</v>
      </c>
      <c r="E200" s="4">
        <f t="shared" si="7"/>
        <v>0</v>
      </c>
    </row>
    <row r="201" spans="1:5" ht="12.75">
      <c r="A201" s="58">
        <v>198</v>
      </c>
      <c r="B201" s="70"/>
      <c r="C201" s="71"/>
      <c r="D201" s="4">
        <f t="shared" si="6"/>
        <v>0</v>
      </c>
      <c r="E201" s="4">
        <f t="shared" si="7"/>
        <v>0</v>
      </c>
    </row>
    <row r="202" spans="1:5" ht="12.75">
      <c r="A202" s="58">
        <v>199</v>
      </c>
      <c r="B202" s="70"/>
      <c r="C202" s="71"/>
      <c r="D202" s="4">
        <f t="shared" si="6"/>
        <v>0</v>
      </c>
      <c r="E202" s="4">
        <f t="shared" si="7"/>
        <v>0</v>
      </c>
    </row>
    <row r="203" spans="1:5" ht="12.75">
      <c r="A203" s="58">
        <v>200</v>
      </c>
      <c r="B203" s="70"/>
      <c r="C203" s="71"/>
      <c r="D203" s="4">
        <f t="shared" si="6"/>
        <v>0</v>
      </c>
      <c r="E203" s="4">
        <f t="shared" si="7"/>
        <v>0</v>
      </c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G22:K22"/>
    <mergeCell ref="G23:K23"/>
    <mergeCell ref="G24:K24"/>
  </mergeCells>
  <dataValidations count="1">
    <dataValidation type="decimal" allowBlank="1" showInputMessage="1" showErrorMessage="1" sqref="H3">
      <formula1>0</formula1>
      <formula2>1</formula2>
    </dataValidation>
  </dataValidations>
  <printOptions gridLines="1"/>
  <pageMargins left="0.75" right="0.75" top="1" bottom="1" header="0.5" footer="0.5"/>
  <pageSetup fitToHeight="1" fitToWidth="1" horizontalDpi="300" verticalDpi="300" orientation="landscape" scale="92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6.140625" style="4" customWidth="1"/>
    <col min="2" max="2" width="21.140625" style="4" customWidth="1"/>
    <col min="3" max="3" width="23.8515625" style="4" customWidth="1"/>
    <col min="4" max="4" width="8.57421875" style="4" bestFit="1" customWidth="1"/>
    <col min="5" max="5" width="30.8515625" style="4" bestFit="1" customWidth="1"/>
    <col min="6" max="6" width="10.7109375" style="4" customWidth="1"/>
    <col min="7" max="16384" width="9.140625" style="4" customWidth="1"/>
  </cols>
  <sheetData>
    <row r="1" spans="1:6" ht="20.25">
      <c r="A1" s="37" t="s">
        <v>21</v>
      </c>
      <c r="B1" s="47"/>
      <c r="C1" s="47"/>
      <c r="D1" s="48"/>
      <c r="F1" s="44"/>
    </row>
    <row r="2" spans="1:3" ht="12.75" customHeight="1">
      <c r="A2" s="3"/>
      <c r="B2" s="3"/>
      <c r="C2" s="3"/>
    </row>
    <row r="3" spans="1:3" ht="12.75" customHeight="1">
      <c r="A3" s="36" t="s">
        <v>0</v>
      </c>
      <c r="B3" s="5">
        <v>0.05</v>
      </c>
      <c r="C3" s="3"/>
    </row>
    <row r="4" ht="12.75" customHeight="1">
      <c r="C4" s="3"/>
    </row>
    <row r="5" spans="1:3" ht="12.75" customHeight="1">
      <c r="A5" s="3"/>
      <c r="B5" s="6"/>
      <c r="C5" s="3"/>
    </row>
    <row r="6" spans="1:6" ht="12.75" customHeight="1">
      <c r="A6" s="3"/>
      <c r="B6" s="53" t="s">
        <v>9</v>
      </c>
      <c r="C6" s="53" t="s">
        <v>10</v>
      </c>
      <c r="F6" s="10"/>
    </row>
    <row r="7" spans="1:6" ht="12.75" customHeight="1">
      <c r="A7" s="36" t="s">
        <v>8</v>
      </c>
      <c r="B7" s="63">
        <v>60</v>
      </c>
      <c r="C7" s="64">
        <v>140</v>
      </c>
      <c r="F7" s="10"/>
    </row>
    <row r="8" spans="1:5" ht="12.75" customHeight="1">
      <c r="A8" s="36" t="s">
        <v>1</v>
      </c>
      <c r="B8" s="63">
        <v>100</v>
      </c>
      <c r="C8" s="63">
        <v>200</v>
      </c>
      <c r="D8" s="7"/>
      <c r="E8" s="7"/>
    </row>
    <row r="9" ht="12.75" customHeight="1"/>
    <row r="10" spans="1:3" ht="12.75" customHeight="1">
      <c r="A10" s="32" t="s">
        <v>13</v>
      </c>
      <c r="B10" s="33">
        <f>B7/B8</f>
        <v>0.6</v>
      </c>
      <c r="C10" s="33">
        <f>C7/C8</f>
        <v>0.7</v>
      </c>
    </row>
    <row r="11" spans="1:3" ht="12.75" customHeight="1">
      <c r="A11" s="10"/>
      <c r="B11" s="3"/>
      <c r="C11" s="8"/>
    </row>
    <row r="12" spans="1:3" ht="12.75" customHeight="1" hidden="1">
      <c r="A12" s="45" t="s">
        <v>11</v>
      </c>
      <c r="B12" s="77">
        <f>(B7+C7)/(B8+C8)</f>
        <v>0.6666666666666666</v>
      </c>
      <c r="C12" s="8"/>
    </row>
    <row r="13" spans="1:3" ht="12.75" customHeight="1">
      <c r="A13" s="32" t="s">
        <v>12</v>
      </c>
      <c r="B13" s="33">
        <f>(B10-C10)/SQRT(B12*(1-B12)*(1/B8+1/C8))</f>
        <v>-1.7320508075688767</v>
      </c>
      <c r="C13" s="8"/>
    </row>
    <row r="14" spans="1:3" ht="12.75" customHeight="1">
      <c r="A14" s="10"/>
      <c r="B14" s="3"/>
      <c r="C14" s="8"/>
    </row>
    <row r="15" ht="12.75" customHeight="1" thickBot="1"/>
    <row r="16" spans="1:5" ht="12.75" customHeight="1">
      <c r="A16" s="11"/>
      <c r="B16" s="41" t="s">
        <v>16</v>
      </c>
      <c r="C16" s="41" t="s">
        <v>17</v>
      </c>
      <c r="D16" s="13" t="s">
        <v>26</v>
      </c>
      <c r="E16" s="14" t="s">
        <v>7</v>
      </c>
    </row>
    <row r="17" spans="1:5" ht="12.75" customHeight="1">
      <c r="A17" s="15"/>
      <c r="B17" s="19"/>
      <c r="C17" s="19"/>
      <c r="D17" s="20"/>
      <c r="E17" s="21"/>
    </row>
    <row r="18" spans="1:5" ht="12.75" customHeight="1">
      <c r="A18" s="22" t="s">
        <v>4</v>
      </c>
      <c r="B18" s="23">
        <f>NORMSINV($B$3/2)</f>
        <v>-1.9599639845400538</v>
      </c>
      <c r="C18" s="23">
        <f>NORMSINV(1-$B$3/2)</f>
        <v>1.9599639845400536</v>
      </c>
      <c r="D18" s="49">
        <f>2*(1-NORMSDIST(ABS(B13)))</f>
        <v>0.08326451666355039</v>
      </c>
      <c r="E18" s="24" t="str">
        <f>IF(D18&lt;$B$3,"Reject the null hypothesis","Do not reject the null hypothesis")</f>
        <v>Do not reject the null hypothesis</v>
      </c>
    </row>
    <row r="19" spans="1:5" ht="12.75">
      <c r="A19" s="54" t="s">
        <v>14</v>
      </c>
      <c r="B19" s="19"/>
      <c r="C19" s="19"/>
      <c r="D19" s="25"/>
      <c r="E19" s="26"/>
    </row>
    <row r="20" spans="1:5" ht="12.75">
      <c r="A20" s="27"/>
      <c r="B20" s="19"/>
      <c r="C20" s="19"/>
      <c r="D20" s="25"/>
      <c r="E20" s="26"/>
    </row>
    <row r="21" spans="1:5" ht="12.75">
      <c r="A21" s="22" t="s">
        <v>6</v>
      </c>
      <c r="B21" s="23" t="s">
        <v>18</v>
      </c>
      <c r="C21" s="23">
        <f>NORMSINV(1-$B$3)</f>
        <v>1.6448536269514715</v>
      </c>
      <c r="D21" s="49">
        <f>1-NORMSDIST(B13)</f>
        <v>0.9583677416682248</v>
      </c>
      <c r="E21" s="24" t="str">
        <f>IF(D21&lt;$B$3,"Reject the null hypothesis","Do not reject the null hypothesis")</f>
        <v>Do not reject the null hypothesis</v>
      </c>
    </row>
    <row r="22" spans="1:5" ht="12.75">
      <c r="A22" s="54" t="s">
        <v>28</v>
      </c>
      <c r="B22" s="19"/>
      <c r="C22" s="19"/>
      <c r="D22" s="25"/>
      <c r="E22" s="26"/>
    </row>
    <row r="23" spans="1:6" ht="12.75">
      <c r="A23" s="27"/>
      <c r="B23" s="19"/>
      <c r="C23" s="19"/>
      <c r="D23" s="25"/>
      <c r="E23" s="26"/>
      <c r="F23" s="46"/>
    </row>
    <row r="24" spans="1:6" ht="12.75">
      <c r="A24" s="22" t="s">
        <v>5</v>
      </c>
      <c r="B24" s="23">
        <f>NORMSINV($B$3)</f>
        <v>-1.6448536269514726</v>
      </c>
      <c r="C24" s="23" t="s">
        <v>18</v>
      </c>
      <c r="D24" s="49">
        <f>NORMSDIST(B13)</f>
        <v>0.041632258331775245</v>
      </c>
      <c r="E24" s="24" t="str">
        <f>IF(D24&lt;$B$3,"Reject the null hypothesis","Do not reject the null hypothesis")</f>
        <v>Reject the null hypothesis</v>
      </c>
      <c r="F24" s="46"/>
    </row>
    <row r="25" spans="1:5" ht="13.5" thickBot="1">
      <c r="A25" s="55" t="s">
        <v>30</v>
      </c>
      <c r="B25" s="29"/>
      <c r="C25" s="29"/>
      <c r="D25" s="30"/>
      <c r="E25" s="31"/>
    </row>
    <row r="27" spans="1:5" ht="12.75">
      <c r="A27" s="78" t="s">
        <v>33</v>
      </c>
      <c r="B27" s="78"/>
      <c r="C27" s="78"/>
      <c r="D27" s="78"/>
      <c r="E27" s="78"/>
    </row>
    <row r="28" spans="1:5" ht="12.75">
      <c r="A28" s="79" t="s">
        <v>32</v>
      </c>
      <c r="B28" s="79"/>
      <c r="C28" s="79"/>
      <c r="D28" s="79"/>
      <c r="E28" s="79"/>
    </row>
    <row r="29" spans="1:5" ht="12.75">
      <c r="A29" s="80" t="s">
        <v>31</v>
      </c>
      <c r="B29" s="80"/>
      <c r="C29" s="80"/>
      <c r="D29" s="80"/>
      <c r="E29" s="80"/>
    </row>
    <row r="32" ht="13.5" thickBot="1"/>
    <row r="33" spans="2:4" ht="13.5" thickBot="1">
      <c r="B33" s="65" t="s">
        <v>40</v>
      </c>
      <c r="C33" s="66"/>
      <c r="D33" s="67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A27:E27"/>
    <mergeCell ref="A28:E28"/>
    <mergeCell ref="A29:E29"/>
  </mergeCells>
  <dataValidations count="2">
    <dataValidation type="whole" operator="greaterThan" allowBlank="1" showInputMessage="1" showErrorMessage="1" sqref="B7:C8">
      <formula1>0</formula1>
    </dataValidation>
    <dataValidation type="decimal" allowBlank="1" showInputMessage="1" showErrorMessage="1" sqref="B3">
      <formula1>0</formula1>
      <formula2>1</formula2>
    </dataValidation>
  </dataValidations>
  <printOptions gridLines="1"/>
  <pageMargins left="0.75" right="0.75" top="1" bottom="1" header="0.5" footer="0.5"/>
  <pageSetup horizontalDpi="300" verticalDpi="300" orientation="landscape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Home-B297-2.4</cp:lastModifiedBy>
  <cp:lastPrinted>2002-07-31T03:35:13Z</cp:lastPrinted>
  <dcterms:created xsi:type="dcterms:W3CDTF">2000-10-14T20:22:00Z</dcterms:created>
  <dcterms:modified xsi:type="dcterms:W3CDTF">2018-08-03T20:36:25Z</dcterms:modified>
  <cp:category/>
  <cp:version/>
  <cp:contentType/>
  <cp:contentStatus/>
</cp:coreProperties>
</file>