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hes\Desktop\Trident Homework\LOG501\"/>
    </mc:Choice>
  </mc:AlternateContent>
  <bookViews>
    <workbookView xWindow="0" yWindow="0" windowWidth="24000" windowHeight="9510"/>
  </bookViews>
  <sheets>
    <sheet name="Sheet1" sheetId="1" r:id="rId1"/>
    <sheet name="Sheet2" sheetId="2" r:id="rId2"/>
    <sheet name="Sheet3" sheetId="3" r:id="rId3"/>
  </sheets>
  <definedNames>
    <definedName name="solver_adj" localSheetId="0" hidden="1">Sheet1!$E$8:$H$9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Sheet1!$E$11:$H$12</definedName>
    <definedName name="solver_lhs2" localSheetId="0" hidden="1">Sheet1!$E$13:$H$13</definedName>
    <definedName name="solver_lhs3" localSheetId="0" hidden="1">Sheet1!$E$27:$H$27</definedName>
    <definedName name="solver_lhs4" localSheetId="0" hidden="1">Sheet1!$E$27:$H$27</definedName>
    <definedName name="solver_lhs5" localSheetId="0" hidden="1">Sheet1!$H$11:$H$12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5</definedName>
    <definedName name="solver_nwt" localSheetId="0" hidden="1">1</definedName>
    <definedName name="solver_opt" localSheetId="0" hidden="1">Sheet1!$I$5</definedName>
    <definedName name="solver_pre" localSheetId="0" hidden="1">0.000001</definedName>
    <definedName name="solver_rbv" localSheetId="0" hidden="1">1</definedName>
    <definedName name="solver_rel1" localSheetId="0" hidden="1">3</definedName>
    <definedName name="solver_rel2" localSheetId="0" hidden="1">1</definedName>
    <definedName name="solver_rel3" localSheetId="0" hidden="1">1</definedName>
    <definedName name="solver_rel4" localSheetId="0" hidden="1">3</definedName>
    <definedName name="solver_rel5" localSheetId="0" hidden="1">2</definedName>
    <definedName name="solver_rhs1" localSheetId="0" hidden="1">0</definedName>
    <definedName name="solver_rhs2" localSheetId="0" hidden="1">Sheet1!$E$14:$H$14</definedName>
    <definedName name="solver_rhs3" localSheetId="0" hidden="1">Sheet1!$E$29:$H$29</definedName>
    <definedName name="solver_rhs4" localSheetId="0" hidden="1">Sheet1!$E$28:$H$28</definedName>
    <definedName name="solver_rhs5" localSheetId="0" hidden="1">Sheet1!$I$11:$I$12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71027"/>
</workbook>
</file>

<file path=xl/calcChain.xml><?xml version="1.0" encoding="utf-8"?>
<calcChain xmlns="http://schemas.openxmlformats.org/spreadsheetml/2006/main">
  <c r="H19" i="1" l="1"/>
  <c r="H3" i="1" s="1"/>
  <c r="G19" i="1"/>
  <c r="E29" i="1"/>
  <c r="F29" i="1" s="1"/>
  <c r="G29" i="1" s="1"/>
  <c r="H29" i="1" s="1"/>
  <c r="E28" i="1"/>
  <c r="F28" i="1" s="1"/>
  <c r="G28" i="1" s="1"/>
  <c r="H28" i="1" s="1"/>
  <c r="F25" i="1"/>
  <c r="G25" i="1"/>
  <c r="H25" i="1"/>
  <c r="H27" i="1" s="1"/>
  <c r="F26" i="1"/>
  <c r="G26" i="1"/>
  <c r="H26" i="1"/>
  <c r="F27" i="1"/>
  <c r="G27" i="1"/>
  <c r="E26" i="1"/>
  <c r="E25" i="1"/>
  <c r="E27" i="1" s="1"/>
  <c r="F2" i="1"/>
  <c r="F3" i="1"/>
  <c r="G3" i="1"/>
  <c r="E3" i="1"/>
  <c r="E2" i="1"/>
  <c r="D13" i="1"/>
  <c r="E12" i="1"/>
  <c r="E5" i="1" s="1"/>
  <c r="F12" i="1"/>
  <c r="F5" i="1" s="1"/>
  <c r="G12" i="1"/>
  <c r="H12" i="1" s="1"/>
  <c r="H5" i="1" s="1"/>
  <c r="E11" i="1"/>
  <c r="E4" i="1" s="1"/>
  <c r="I13" i="1"/>
  <c r="G18" i="1"/>
  <c r="G2" i="1" s="1"/>
  <c r="H18" i="1"/>
  <c r="H2" i="1" s="1"/>
  <c r="E13" i="1" l="1"/>
  <c r="F11" i="1"/>
  <c r="G5" i="1"/>
  <c r="F4" i="1" l="1"/>
  <c r="G11" i="1"/>
  <c r="F13" i="1"/>
  <c r="H11" i="1" l="1"/>
  <c r="G4" i="1"/>
  <c r="G13" i="1"/>
  <c r="H13" i="1" l="1"/>
  <c r="H4" i="1"/>
  <c r="I5" i="1" s="1"/>
</calcChain>
</file>

<file path=xl/sharedStrings.xml><?xml version="1.0" encoding="utf-8"?>
<sst xmlns="http://schemas.openxmlformats.org/spreadsheetml/2006/main" count="27" uniqueCount="27">
  <si>
    <t>Inventory A</t>
  </si>
  <si>
    <t>Inventory B</t>
  </si>
  <si>
    <t>Produce Motor A</t>
  </si>
  <si>
    <t>Produce Motor B</t>
  </si>
  <si>
    <t>Production Cost A</t>
  </si>
  <si>
    <t>Production Cost B</t>
  </si>
  <si>
    <t>Labor Hr/unit A</t>
  </si>
  <si>
    <t>Labor Hr/unit B</t>
  </si>
  <si>
    <t>Min</t>
  </si>
  <si>
    <t>Max</t>
  </si>
  <si>
    <t>Unit Prdn Cost A</t>
  </si>
  <si>
    <t>Unit Prdn Cost B</t>
  </si>
  <si>
    <t xml:space="preserve">Inven Cost A/mo/Mo </t>
  </si>
  <si>
    <t xml:space="preserve">Inven Cost B/mo/Mo </t>
  </si>
  <si>
    <t>Monthly Lab Hours</t>
  </si>
  <si>
    <t>Max Inventory</t>
  </si>
  <si>
    <t>Total Motor Inventory</t>
  </si>
  <si>
    <t>Reqd Ending Inv</t>
  </si>
  <si>
    <t>Sales Demand Motor A</t>
  </si>
  <si>
    <t>Sales Demand Motor B</t>
  </si>
  <si>
    <t>Inven Cost A</t>
  </si>
  <si>
    <t>Inven Cost B</t>
  </si>
  <si>
    <t>Monthly Lab Hours A</t>
  </si>
  <si>
    <t>Monthly Lab Hours B</t>
  </si>
  <si>
    <t>Total Mo Lab Hours</t>
  </si>
  <si>
    <t>Min Mo Lab Hours</t>
  </si>
  <si>
    <t>Max Mo Lab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</si>
</sst>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2" borderId="1" xfId="0" applyFill="1" applyBorder="1"/>
    <xf numFmtId="0" fontId="0" fillId="0" borderId="2" xfId="0" applyBorder="1"/>
    <xf numFmtId="0" fontId="0" fillId="2" borderId="3" xfId="0" applyFill="1" applyBorder="1"/>
    <xf numFmtId="0" fontId="0" fillId="4" borderId="1" xfId="0" applyFill="1" applyBorder="1"/>
    <xf numFmtId="0" fontId="0" fillId="4" borderId="0" xfId="0" applyFill="1"/>
    <xf numFmtId="0" fontId="0" fillId="5" borderId="1" xfId="0" applyFill="1" applyBorder="1"/>
    <xf numFmtId="0" fontId="0" fillId="0" borderId="0" xfId="0" applyBorder="1"/>
    <xf numFmtId="0" fontId="0" fillId="0" borderId="0" xfId="0" applyFill="1" applyBorder="1"/>
    <xf numFmtId="0" fontId="0" fillId="6" borderId="1" xfId="0" applyFill="1" applyBorder="1"/>
    <xf numFmtId="0" fontId="0" fillId="6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219075</xdr:colOff>
      <xdr:row>3</xdr:row>
      <xdr:rowOff>85725</xdr:rowOff>
    </xdr:from>
    <xdr:to>
      <xdr:col>12</xdr:col>
      <xdr:colOff>123825</xdr:colOff>
      <xdr:row>5</xdr:row>
      <xdr:rowOff>0</xdr:rowOff>
    </xdr:to>
    <xdr:sp macro="" textlink="">
      <xdr:nvSpPr>
        <xdr:cNvPr id="2" name="TextBox 1"/>
        <xdr:cNvSpPr txBox="1"/>
      </xdr:nvSpPr>
      <xdr:spPr>
        <a:xfrm>
          <a:off x="6172200" y="657225"/>
          <a:ext cx="1733550" cy="295275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Minimize Total</a:t>
          </a:r>
          <a:r>
            <a:rPr lang="en-US" sz="1100" baseline="0"/>
            <a:t> Costs</a:t>
          </a:r>
          <a:endParaRPr lang="en-US" sz="1100"/>
        </a:p>
      </xdr:txBody>
    </xdr:sp>
    <xdr:clientData/>
  </xdr:twoCellAnchor>
  <xdr:twoCellAnchor>
    <xdr:from>
      <xdr:col>8</xdr:col>
      <xdr:colOff>371476</xdr:colOff>
      <xdr:row>6</xdr:row>
      <xdr:rowOff>123825</xdr:rowOff>
    </xdr:from>
    <xdr:to>
      <xdr:col>12</xdr:col>
      <xdr:colOff>66676</xdr:colOff>
      <xdr:row>9</xdr:row>
      <xdr:rowOff>0</xdr:rowOff>
    </xdr:to>
    <xdr:sp macro="" textlink="">
      <xdr:nvSpPr>
        <xdr:cNvPr id="3" name="TextBox 2"/>
        <xdr:cNvSpPr txBox="1"/>
      </xdr:nvSpPr>
      <xdr:spPr>
        <a:xfrm>
          <a:off x="5715001" y="1076325"/>
          <a:ext cx="2133600" cy="4476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Decision</a:t>
          </a:r>
          <a:r>
            <a:rPr lang="en-US" sz="1100" baseline="0"/>
            <a:t> Variables: how many motors to produce each month</a:t>
          </a:r>
          <a:endParaRPr lang="en-US" sz="1100"/>
        </a:p>
      </xdr:txBody>
    </xdr:sp>
    <xdr:clientData/>
  </xdr:twoCellAnchor>
  <xdr:twoCellAnchor>
    <xdr:from>
      <xdr:col>9</xdr:col>
      <xdr:colOff>457199</xdr:colOff>
      <xdr:row>10</xdr:row>
      <xdr:rowOff>0</xdr:rowOff>
    </xdr:from>
    <xdr:to>
      <xdr:col>15</xdr:col>
      <xdr:colOff>590550</xdr:colOff>
      <xdr:row>11</xdr:row>
      <xdr:rowOff>38100</xdr:rowOff>
    </xdr:to>
    <xdr:sp macro="" textlink="">
      <xdr:nvSpPr>
        <xdr:cNvPr id="4" name="TextBox 3"/>
        <xdr:cNvSpPr txBox="1"/>
      </xdr:nvSpPr>
      <xdr:spPr>
        <a:xfrm>
          <a:off x="6410324" y="1714500"/>
          <a:ext cx="3790951" cy="228600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Inventory</a:t>
          </a:r>
          <a:r>
            <a:rPr lang="en-US" sz="1100" baseline="0"/>
            <a:t> Calculated each month acts as an Internal Constraint</a:t>
          </a:r>
          <a:endParaRPr lang="en-US" sz="1100"/>
        </a:p>
      </xdr:txBody>
    </xdr:sp>
    <xdr:clientData/>
  </xdr:twoCellAnchor>
  <xdr:twoCellAnchor>
    <xdr:from>
      <xdr:col>9</xdr:col>
      <xdr:colOff>228600</xdr:colOff>
      <xdr:row>12</xdr:row>
      <xdr:rowOff>28574</xdr:rowOff>
    </xdr:from>
    <xdr:to>
      <xdr:col>15</xdr:col>
      <xdr:colOff>409575</xdr:colOff>
      <xdr:row>17</xdr:row>
      <xdr:rowOff>76199</xdr:rowOff>
    </xdr:to>
    <xdr:sp macro="" textlink="">
      <xdr:nvSpPr>
        <xdr:cNvPr id="5" name="TextBox 4"/>
        <xdr:cNvSpPr txBox="1"/>
      </xdr:nvSpPr>
      <xdr:spPr>
        <a:xfrm>
          <a:off x="5610225" y="2314574"/>
          <a:ext cx="3838575" cy="1000125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Total monthly</a:t>
          </a:r>
          <a:r>
            <a:rPr lang="en-US" sz="1100" baseline="0"/>
            <a:t> inventory must be less than 3300.</a:t>
          </a:r>
        </a:p>
        <a:p>
          <a:r>
            <a:rPr lang="en-US" sz="1100" baseline="0"/>
            <a:t>Beginning inventories = 0</a:t>
          </a:r>
        </a:p>
        <a:p>
          <a:r>
            <a:rPr lang="en-US" sz="1100" baseline="0"/>
            <a:t>Ending inventories must be equal to 450 and 300.</a:t>
          </a:r>
        </a:p>
        <a:p>
          <a:endParaRPr lang="en-US" sz="1100" baseline="0"/>
        </a:p>
        <a:p>
          <a:r>
            <a:rPr lang="en-US" sz="1100" baseline="0"/>
            <a:t>Monthly inventory values must be non-negative</a:t>
          </a:r>
          <a:endParaRPr lang="en-US" sz="1100"/>
        </a:p>
      </xdr:txBody>
    </xdr:sp>
    <xdr:clientData/>
  </xdr:twoCellAnchor>
  <xdr:twoCellAnchor>
    <xdr:from>
      <xdr:col>8</xdr:col>
      <xdr:colOff>276226</xdr:colOff>
      <xdr:row>26</xdr:row>
      <xdr:rowOff>19050</xdr:rowOff>
    </xdr:from>
    <xdr:to>
      <xdr:col>13</xdr:col>
      <xdr:colOff>9526</xdr:colOff>
      <xdr:row>28</xdr:row>
      <xdr:rowOff>76200</xdr:rowOff>
    </xdr:to>
    <xdr:sp macro="" textlink="">
      <xdr:nvSpPr>
        <xdr:cNvPr id="6" name="TextBox 5"/>
        <xdr:cNvSpPr txBox="1"/>
      </xdr:nvSpPr>
      <xdr:spPr>
        <a:xfrm>
          <a:off x="5619751" y="4781550"/>
          <a:ext cx="2781300" cy="43815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Monthly</a:t>
          </a:r>
          <a:r>
            <a:rPr lang="en-US" sz="1100" baseline="0"/>
            <a:t> labor hours used in production  must be more than 2240 and less than 2560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29"/>
  <sheetViews>
    <sheetView tabSelected="1" workbookViewId="0">
      <selection activeCell="N3" sqref="N3"/>
    </sheetView>
  </sheetViews>
  <sheetFormatPr defaultRowHeight="15" x14ac:dyDescent="0.25"/>
  <cols>
    <col min="1" max="2" width="4.85546875" customWidth="1"/>
    <col min="3" max="3" width="21.140625" customWidth="1"/>
    <col min="4" max="4" width="4.140625" customWidth="1"/>
  </cols>
  <sheetData>
    <row r="1" spans="3:9" x14ac:dyDescent="0.25">
      <c r="E1">
        <v>1</v>
      </c>
      <c r="F1">
        <v>2</v>
      </c>
      <c r="G1">
        <v>3</v>
      </c>
      <c r="H1">
        <v>4</v>
      </c>
    </row>
    <row r="2" spans="3:9" x14ac:dyDescent="0.25">
      <c r="C2" s="11" t="s">
        <v>4</v>
      </c>
      <c r="E2" s="11">
        <f>E8*E18</f>
        <v>12769.230769230766</v>
      </c>
      <c r="F2" s="11">
        <f t="shared" ref="F2:H2" si="0">F8*F18</f>
        <v>11384.615384615383</v>
      </c>
      <c r="G2" s="11">
        <f t="shared" si="0"/>
        <v>9265.3846153846225</v>
      </c>
      <c r="H2" s="11">
        <f t="shared" si="0"/>
        <v>8715.3846153846152</v>
      </c>
    </row>
    <row r="3" spans="3:9" x14ac:dyDescent="0.25">
      <c r="C3" s="11" t="s">
        <v>5</v>
      </c>
      <c r="E3" s="11">
        <f>E9*E19</f>
        <v>6000</v>
      </c>
      <c r="F3" s="11">
        <f t="shared" ref="F3:H3" si="1">F9*F19</f>
        <v>7200</v>
      </c>
      <c r="G3" s="11">
        <f t="shared" si="1"/>
        <v>9240.0000000000018</v>
      </c>
      <c r="H3" s="11">
        <f t="shared" si="1"/>
        <v>11220.000000000002</v>
      </c>
    </row>
    <row r="4" spans="3:9" x14ac:dyDescent="0.25">
      <c r="C4" s="11" t="s">
        <v>20</v>
      </c>
      <c r="E4" s="11">
        <f>E11*E22</f>
        <v>85.846153846153797</v>
      </c>
      <c r="F4" s="11">
        <f t="shared" ref="F4:H4" si="2">F11*F22</f>
        <v>164.76923076923069</v>
      </c>
      <c r="G4" s="11">
        <f t="shared" si="2"/>
        <v>136.38461538461544</v>
      </c>
      <c r="H4" s="11">
        <f t="shared" si="2"/>
        <v>81.000000000000085</v>
      </c>
    </row>
    <row r="5" spans="3:9" x14ac:dyDescent="0.25">
      <c r="C5" s="11" t="s">
        <v>21</v>
      </c>
      <c r="E5" s="12">
        <f>E12*E23</f>
        <v>0</v>
      </c>
      <c r="F5" s="12">
        <f t="shared" ref="F5:H5" si="3">F12*F23</f>
        <v>0</v>
      </c>
      <c r="G5" s="12">
        <f t="shared" si="3"/>
        <v>0</v>
      </c>
      <c r="H5" s="12">
        <f t="shared" si="3"/>
        <v>39.000000000000028</v>
      </c>
      <c r="I5" s="2">
        <f>SUM(E2:H5)</f>
        <v>76301.61538461539</v>
      </c>
    </row>
    <row r="6" spans="3:9" x14ac:dyDescent="0.25">
      <c r="C6" s="9"/>
      <c r="E6" s="4"/>
      <c r="F6" s="4"/>
      <c r="G6" s="4"/>
      <c r="H6" s="4"/>
      <c r="I6" s="10"/>
    </row>
    <row r="7" spans="3:9" x14ac:dyDescent="0.25">
      <c r="D7" s="1">
        <v>0</v>
      </c>
      <c r="E7" s="1">
        <v>1</v>
      </c>
      <c r="F7" s="1">
        <v>2</v>
      </c>
      <c r="G7" s="1">
        <v>3</v>
      </c>
      <c r="H7" s="1">
        <v>4</v>
      </c>
    </row>
    <row r="8" spans="3:9" x14ac:dyDescent="0.25">
      <c r="C8" s="3" t="s">
        <v>2</v>
      </c>
      <c r="E8" s="5">
        <v>1276.9230769230767</v>
      </c>
      <c r="F8" s="5">
        <v>1138.4615384615383</v>
      </c>
      <c r="G8" s="5">
        <v>842.30769230769295</v>
      </c>
      <c r="H8" s="5">
        <v>792.30769230769226</v>
      </c>
    </row>
    <row r="9" spans="3:9" x14ac:dyDescent="0.25">
      <c r="C9" s="3" t="s">
        <v>3</v>
      </c>
      <c r="E9" s="3">
        <v>1000</v>
      </c>
      <c r="F9" s="3">
        <v>1200</v>
      </c>
      <c r="G9" s="3">
        <v>1400.0000000000002</v>
      </c>
      <c r="H9" s="3">
        <v>1700.0000000000002</v>
      </c>
    </row>
    <row r="10" spans="3:9" x14ac:dyDescent="0.25">
      <c r="I10" t="s">
        <v>17</v>
      </c>
    </row>
    <row r="11" spans="3:9" x14ac:dyDescent="0.25">
      <c r="C11" s="1" t="s">
        <v>0</v>
      </c>
      <c r="D11" s="1">
        <v>0</v>
      </c>
      <c r="E11" s="8">
        <f t="shared" ref="E11:G12" si="4">D11+E8-E16</f>
        <v>476.92307692307668</v>
      </c>
      <c r="F11" s="8">
        <f t="shared" si="4"/>
        <v>915.38461538461502</v>
      </c>
      <c r="G11" s="8">
        <f t="shared" si="4"/>
        <v>757.69230769230808</v>
      </c>
      <c r="H11" s="8">
        <f t="shared" ref="H11" si="5">G11+H8-H16</f>
        <v>450.00000000000045</v>
      </c>
      <c r="I11" s="7">
        <v>450</v>
      </c>
    </row>
    <row r="12" spans="3:9" x14ac:dyDescent="0.25">
      <c r="C12" s="1" t="s">
        <v>1</v>
      </c>
      <c r="D12" s="1">
        <v>0</v>
      </c>
      <c r="E12" s="8">
        <f t="shared" si="4"/>
        <v>0</v>
      </c>
      <c r="F12" s="8">
        <f t="shared" si="4"/>
        <v>0</v>
      </c>
      <c r="G12" s="8">
        <f t="shared" si="4"/>
        <v>0</v>
      </c>
      <c r="H12" s="8">
        <f t="shared" ref="H12" si="6">G12+H9-H17</f>
        <v>300.00000000000023</v>
      </c>
      <c r="I12" s="7">
        <v>300</v>
      </c>
    </row>
    <row r="13" spans="3:9" x14ac:dyDescent="0.25">
      <c r="C13" s="6" t="s">
        <v>16</v>
      </c>
      <c r="D13" s="1">
        <f>D11+D12</f>
        <v>0</v>
      </c>
      <c r="E13" s="6">
        <f>E11+E12</f>
        <v>476.92307692307668</v>
      </c>
      <c r="F13" s="6">
        <f t="shared" ref="F13:H13" si="7">F11+F12</f>
        <v>915.38461538461502</v>
      </c>
      <c r="G13" s="6">
        <f t="shared" si="7"/>
        <v>757.69230769230808</v>
      </c>
      <c r="H13" s="6">
        <f t="shared" si="7"/>
        <v>750.00000000000068</v>
      </c>
      <c r="I13">
        <f>I11+I12</f>
        <v>750</v>
      </c>
    </row>
    <row r="14" spans="3:9" x14ac:dyDescent="0.25">
      <c r="C14" s="1" t="s">
        <v>15</v>
      </c>
      <c r="E14" s="1">
        <v>3300</v>
      </c>
      <c r="F14" s="1">
        <v>3300</v>
      </c>
      <c r="G14" s="1">
        <v>3300</v>
      </c>
      <c r="H14" s="1">
        <v>3300</v>
      </c>
    </row>
    <row r="16" spans="3:9" x14ac:dyDescent="0.25">
      <c r="C16" s="1" t="s">
        <v>18</v>
      </c>
      <c r="E16" s="1">
        <v>800</v>
      </c>
      <c r="F16" s="1">
        <v>700</v>
      </c>
      <c r="G16" s="1">
        <v>1000</v>
      </c>
      <c r="H16" s="1">
        <v>1100</v>
      </c>
    </row>
    <row r="17" spans="3:11" x14ac:dyDescent="0.25">
      <c r="C17" s="1" t="s">
        <v>19</v>
      </c>
      <c r="E17" s="1">
        <v>1000</v>
      </c>
      <c r="F17" s="1">
        <v>1200</v>
      </c>
      <c r="G17" s="1">
        <v>1400</v>
      </c>
      <c r="H17" s="1">
        <v>1400</v>
      </c>
    </row>
    <row r="18" spans="3:11" x14ac:dyDescent="0.25">
      <c r="C18" s="1" t="s">
        <v>10</v>
      </c>
      <c r="E18" s="1">
        <v>10</v>
      </c>
      <c r="F18" s="1">
        <v>10</v>
      </c>
      <c r="G18" s="1">
        <f>10*1.1</f>
        <v>11</v>
      </c>
      <c r="H18" s="1">
        <f>10*1.1</f>
        <v>11</v>
      </c>
    </row>
    <row r="19" spans="3:11" x14ac:dyDescent="0.25">
      <c r="C19" s="1" t="s">
        <v>11</v>
      </c>
      <c r="E19" s="1">
        <v>6</v>
      </c>
      <c r="F19" s="1">
        <v>6</v>
      </c>
      <c r="G19" s="1">
        <f>6*1.1</f>
        <v>6.6000000000000005</v>
      </c>
      <c r="H19" s="1">
        <f>6*1.1</f>
        <v>6.6000000000000005</v>
      </c>
      <c r="J19" t="s">
        <v>14</v>
      </c>
    </row>
    <row r="20" spans="3:11" x14ac:dyDescent="0.25">
      <c r="C20" s="1" t="s">
        <v>6</v>
      </c>
      <c r="E20" s="1">
        <v>1.3</v>
      </c>
      <c r="F20" s="1">
        <v>1.3</v>
      </c>
      <c r="G20" s="1">
        <v>1.3</v>
      </c>
      <c r="H20" s="1">
        <v>1.3</v>
      </c>
      <c r="J20">
        <v>2240</v>
      </c>
      <c r="K20" t="s">
        <v>8</v>
      </c>
    </row>
    <row r="21" spans="3:11" x14ac:dyDescent="0.25">
      <c r="C21" s="1" t="s">
        <v>7</v>
      </c>
      <c r="E21" s="1">
        <v>0.9</v>
      </c>
      <c r="F21" s="1">
        <v>0.9</v>
      </c>
      <c r="G21" s="1">
        <v>0.9</v>
      </c>
      <c r="H21" s="1">
        <v>0.9</v>
      </c>
      <c r="J21">
        <v>2560</v>
      </c>
      <c r="K21" t="s">
        <v>9</v>
      </c>
    </row>
    <row r="22" spans="3:11" x14ac:dyDescent="0.25">
      <c r="C22" s="1" t="s">
        <v>12</v>
      </c>
      <c r="E22" s="1">
        <v>0.18</v>
      </c>
      <c r="F22" s="1">
        <v>0.18</v>
      </c>
      <c r="G22" s="1">
        <v>0.18</v>
      </c>
      <c r="H22" s="1">
        <v>0.18</v>
      </c>
    </row>
    <row r="23" spans="3:11" x14ac:dyDescent="0.25">
      <c r="C23" s="1" t="s">
        <v>13</v>
      </c>
      <c r="E23" s="1">
        <v>0.13</v>
      </c>
      <c r="F23" s="1">
        <v>0.13</v>
      </c>
      <c r="G23" s="1">
        <v>0.13</v>
      </c>
      <c r="H23" s="1">
        <v>0.13</v>
      </c>
    </row>
    <row r="25" spans="3:11" x14ac:dyDescent="0.25">
      <c r="C25" s="1" t="s">
        <v>22</v>
      </c>
      <c r="E25" s="1">
        <f>E20*E8</f>
        <v>1659.9999999999998</v>
      </c>
      <c r="F25" s="1">
        <f t="shared" ref="F25:H25" si="8">F20*F8</f>
        <v>1480</v>
      </c>
      <c r="G25" s="1">
        <f t="shared" si="8"/>
        <v>1095.0000000000009</v>
      </c>
      <c r="H25" s="1">
        <f t="shared" si="8"/>
        <v>1030</v>
      </c>
    </row>
    <row r="26" spans="3:11" x14ac:dyDescent="0.25">
      <c r="C26" s="1" t="s">
        <v>23</v>
      </c>
      <c r="E26" s="1">
        <f>E21*E9</f>
        <v>900</v>
      </c>
      <c r="F26" s="1">
        <f t="shared" ref="F26:H26" si="9">F21*F9</f>
        <v>1080</v>
      </c>
      <c r="G26" s="1">
        <f t="shared" si="9"/>
        <v>1260.0000000000002</v>
      </c>
      <c r="H26" s="1">
        <f t="shared" si="9"/>
        <v>1530.0000000000002</v>
      </c>
    </row>
    <row r="27" spans="3:11" x14ac:dyDescent="0.25">
      <c r="C27" s="6" t="s">
        <v>24</v>
      </c>
      <c r="E27" s="6">
        <f>E25+E26</f>
        <v>2560</v>
      </c>
      <c r="F27" s="6">
        <f t="shared" ref="F27:H27" si="10">F25+F26</f>
        <v>2560</v>
      </c>
      <c r="G27" s="6">
        <f t="shared" si="10"/>
        <v>2355.0000000000009</v>
      </c>
      <c r="H27" s="6">
        <f t="shared" si="10"/>
        <v>2560</v>
      </c>
    </row>
    <row r="28" spans="3:11" x14ac:dyDescent="0.25">
      <c r="C28" s="1" t="s">
        <v>25</v>
      </c>
      <c r="E28" s="1">
        <f>J20</f>
        <v>2240</v>
      </c>
      <c r="F28" s="1">
        <f>E28</f>
        <v>2240</v>
      </c>
      <c r="G28" s="1">
        <f t="shared" ref="G28:H28" si="11">F28</f>
        <v>2240</v>
      </c>
      <c r="H28" s="1">
        <f t="shared" si="11"/>
        <v>2240</v>
      </c>
    </row>
    <row r="29" spans="3:11" x14ac:dyDescent="0.25">
      <c r="C29" s="1" t="s">
        <v>26</v>
      </c>
      <c r="E29" s="1">
        <f>J21</f>
        <v>2560</v>
      </c>
      <c r="F29" s="1">
        <f>E29</f>
        <v>2560</v>
      </c>
      <c r="G29" s="1">
        <f t="shared" ref="G29:H29" si="12">F29</f>
        <v>2560</v>
      </c>
      <c r="H29" s="1">
        <f t="shared" si="12"/>
        <v>2560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Elson</dc:creator>
  <cp:lastModifiedBy>thomas chester</cp:lastModifiedBy>
  <dcterms:created xsi:type="dcterms:W3CDTF">2011-11-03T17:58:11Z</dcterms:created>
  <dcterms:modified xsi:type="dcterms:W3CDTF">2016-08-21T00:22:44Z</dcterms:modified>
</cp:coreProperties>
</file>