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970" windowHeight="9060"/>
  </bookViews>
  <sheets>
    <sheet name="Capital Budgeting" sheetId="1" r:id="rId1"/>
  </sheets>
  <calcPr calcId="152511"/>
</workbook>
</file>

<file path=xl/calcChain.xml><?xml version="1.0" encoding="utf-8"?>
<calcChain xmlns="http://schemas.openxmlformats.org/spreadsheetml/2006/main">
  <c r="D46" i="1" l="1"/>
  <c r="E46" i="1" s="1"/>
  <c r="F46" i="1" s="1"/>
  <c r="C49" i="1"/>
  <c r="B47" i="1"/>
  <c r="B48" i="1" s="1"/>
  <c r="B49" i="1" s="1"/>
  <c r="B50" i="1" s="1"/>
  <c r="B51" i="1" s="1"/>
  <c r="B52" i="1" s="1"/>
  <c r="D52" i="1" s="1"/>
  <c r="E52" i="1" s="1"/>
  <c r="C23" i="1"/>
  <c r="B8" i="1"/>
  <c r="B9" i="1" s="1"/>
  <c r="B10" i="1" s="1"/>
  <c r="B11" i="1" s="1"/>
  <c r="B12" i="1" s="1"/>
  <c r="B13" i="1" s="1"/>
  <c r="C10" i="1"/>
  <c r="C27" i="1" s="1"/>
  <c r="D33" i="1"/>
  <c r="D34" i="1" s="1"/>
  <c r="D35" i="1" s="1"/>
  <c r="B34" i="1"/>
  <c r="B35" i="1" s="1"/>
  <c r="B36" i="1" s="1"/>
  <c r="B37" i="1" s="1"/>
  <c r="B38" i="1" s="1"/>
  <c r="B39" i="1" s="1"/>
  <c r="C36" i="1"/>
  <c r="D47" i="1" l="1"/>
  <c r="E47" i="1" s="1"/>
  <c r="F47" i="1" s="1"/>
  <c r="D49" i="1"/>
  <c r="E49" i="1" s="1"/>
  <c r="D51" i="1"/>
  <c r="E51" i="1" s="1"/>
  <c r="D48" i="1"/>
  <c r="E48" i="1" s="1"/>
  <c r="D50" i="1"/>
  <c r="E50" i="1" s="1"/>
  <c r="C28" i="1"/>
  <c r="D29" i="1"/>
  <c r="D27" i="1"/>
  <c r="D28" i="1"/>
  <c r="C29" i="1"/>
  <c r="D36" i="1"/>
  <c r="F48" i="1" l="1"/>
  <c r="F49" i="1" s="1"/>
  <c r="F50" i="1" s="1"/>
  <c r="D37" i="1"/>
  <c r="E37" i="1"/>
  <c r="D41" i="1" s="1"/>
  <c r="G51" i="1" l="1"/>
  <c r="F54" i="1" s="1"/>
  <c r="F51" i="1"/>
</calcChain>
</file>

<file path=xl/sharedStrings.xml><?xml version="1.0" encoding="utf-8"?>
<sst xmlns="http://schemas.openxmlformats.org/spreadsheetml/2006/main" count="29" uniqueCount="23">
  <si>
    <t>Payback Period:</t>
  </si>
  <si>
    <t>Cumulative</t>
  </si>
  <si>
    <t>Cash Flow</t>
  </si>
  <si>
    <t>Year</t>
  </si>
  <si>
    <t>MIRR</t>
  </si>
  <si>
    <t>NPV</t>
  </si>
  <si>
    <t>Discount Rate</t>
  </si>
  <si>
    <t>IRR:</t>
  </si>
  <si>
    <t>QUESTION:</t>
  </si>
  <si>
    <t>A company is considering undertaking a project with the following cash flow characteristics:</t>
  </si>
  <si>
    <t>Calculate the following for the project:</t>
  </si>
  <si>
    <t>SOLUTION:</t>
  </si>
  <si>
    <t>1) IRR</t>
  </si>
  <si>
    <t>2) NPV and MIRR when the discount rates are 10%, 12% and 14%</t>
  </si>
  <si>
    <t>3) Payback period</t>
  </si>
  <si>
    <t>2) NPV and MIRR:</t>
  </si>
  <si>
    <t>3) Payback Period:</t>
  </si>
  <si>
    <t>Example Capital Budgeting Calculations</t>
  </si>
  <si>
    <t>PVIF</t>
  </si>
  <si>
    <t>4) Discounted Payback period at rate of 10%</t>
  </si>
  <si>
    <t>4) Discounted Payback Period at rate of 10%</t>
  </si>
  <si>
    <t>PV</t>
  </si>
  <si>
    <t>Discounted Payback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</si>
</sst>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2" applyNumberFormat="1" applyFont="1"/>
    <xf numFmtId="43" fontId="0" fillId="0" borderId="0" xfId="1" applyFont="1"/>
    <xf numFmtId="164" fontId="0" fillId="0" borderId="0" xfId="0" applyNumberFormat="1"/>
    <xf numFmtId="6" fontId="0" fillId="0" borderId="0" xfId="0" applyNumberFormat="1"/>
    <xf numFmtId="0" fontId="2" fillId="0" borderId="1" xfId="0" applyFont="1" applyBorder="1" applyAlignment="1">
      <alignment horizontal="center"/>
    </xf>
    <xf numFmtId="165" fontId="0" fillId="2" borderId="0" xfId="0" applyNumberFormat="1" applyFill="1"/>
    <xf numFmtId="6" fontId="0" fillId="2" borderId="0" xfId="0" applyNumberFormat="1" applyFill="1"/>
    <xf numFmtId="9" fontId="0" fillId="0" borderId="0" xfId="0" applyNumberFormat="1" applyFill="1"/>
    <xf numFmtId="0" fontId="2" fillId="0" borderId="1" xfId="0" applyFont="1" applyBorder="1" applyAlignment="1">
      <alignment horizontal="center" wrapText="1"/>
    </xf>
    <xf numFmtId="165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43" fontId="2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E54" sqref="E54"/>
    </sheetView>
  </sheetViews>
  <sheetFormatPr defaultRowHeight="15" x14ac:dyDescent="0.25"/>
  <cols>
    <col min="2" max="2" width="11.5703125" bestFit="1" customWidth="1"/>
    <col min="3" max="3" width="11.28515625" customWidth="1"/>
    <col min="4" max="4" width="10.85546875" bestFit="1" customWidth="1"/>
    <col min="5" max="5" width="10" bestFit="1" customWidth="1"/>
    <col min="6" max="6" width="11.5703125" customWidth="1"/>
  </cols>
  <sheetData>
    <row r="1" spans="1:3" ht="18.75" x14ac:dyDescent="0.3">
      <c r="A1" s="16" t="s">
        <v>17</v>
      </c>
    </row>
    <row r="3" spans="1:3" ht="15.75" x14ac:dyDescent="0.25">
      <c r="A3" s="15" t="s">
        <v>8</v>
      </c>
    </row>
    <row r="4" spans="1:3" ht="15.75" x14ac:dyDescent="0.25">
      <c r="A4" s="14" t="s">
        <v>9</v>
      </c>
    </row>
    <row r="5" spans="1:3" ht="10.5" customHeight="1" x14ac:dyDescent="0.25"/>
    <row r="6" spans="1:3" x14ac:dyDescent="0.25">
      <c r="B6" s="5" t="s">
        <v>3</v>
      </c>
      <c r="C6" s="5" t="s">
        <v>2</v>
      </c>
    </row>
    <row r="7" spans="1:3" x14ac:dyDescent="0.25">
      <c r="B7" s="13">
        <v>0</v>
      </c>
      <c r="C7" s="4">
        <v>-100000</v>
      </c>
    </row>
    <row r="8" spans="1:3" x14ac:dyDescent="0.25">
      <c r="B8" s="13">
        <f t="shared" ref="B8:B13" si="0">B7+1</f>
        <v>1</v>
      </c>
      <c r="C8" s="1">
        <v>10000</v>
      </c>
    </row>
    <row r="9" spans="1:3" x14ac:dyDescent="0.25">
      <c r="B9" s="13">
        <f t="shared" si="0"/>
        <v>2</v>
      </c>
      <c r="C9" s="1">
        <v>25000</v>
      </c>
    </row>
    <row r="10" spans="1:3" x14ac:dyDescent="0.25">
      <c r="B10" s="13">
        <f t="shared" si="0"/>
        <v>3</v>
      </c>
      <c r="C10" s="1">
        <f>C9+5000</f>
        <v>30000</v>
      </c>
    </row>
    <row r="11" spans="1:3" x14ac:dyDescent="0.25">
      <c r="B11" s="13">
        <f t="shared" si="0"/>
        <v>4</v>
      </c>
      <c r="C11" s="1">
        <v>50000</v>
      </c>
    </row>
    <row r="12" spans="1:3" x14ac:dyDescent="0.25">
      <c r="B12" s="13">
        <f t="shared" si="0"/>
        <v>5</v>
      </c>
      <c r="C12" s="1">
        <v>30000</v>
      </c>
    </row>
    <row r="13" spans="1:3" x14ac:dyDescent="0.25">
      <c r="B13" s="13">
        <f t="shared" si="0"/>
        <v>6</v>
      </c>
      <c r="C13" s="1">
        <v>10000</v>
      </c>
    </row>
    <row r="15" spans="1:3" x14ac:dyDescent="0.25">
      <c r="A15" t="s">
        <v>10</v>
      </c>
    </row>
    <row r="16" spans="1:3" x14ac:dyDescent="0.25">
      <c r="B16" t="s">
        <v>12</v>
      </c>
    </row>
    <row r="17" spans="1:4" x14ac:dyDescent="0.25">
      <c r="B17" t="s">
        <v>13</v>
      </c>
    </row>
    <row r="18" spans="1:4" x14ac:dyDescent="0.25">
      <c r="B18" t="s">
        <v>14</v>
      </c>
    </row>
    <row r="19" spans="1:4" x14ac:dyDescent="0.25">
      <c r="B19" t="s">
        <v>19</v>
      </c>
    </row>
    <row r="21" spans="1:4" ht="15.75" x14ac:dyDescent="0.25">
      <c r="A21" s="15" t="s">
        <v>11</v>
      </c>
    </row>
    <row r="22" spans="1:4" x14ac:dyDescent="0.25">
      <c r="A22" s="12" t="s">
        <v>12</v>
      </c>
    </row>
    <row r="23" spans="1:4" x14ac:dyDescent="0.25">
      <c r="B23" s="11" t="s">
        <v>7</v>
      </c>
      <c r="C23" s="6">
        <f>IRR(C7:C13)</f>
        <v>0.13322090785519292</v>
      </c>
    </row>
    <row r="24" spans="1:4" x14ac:dyDescent="0.25">
      <c r="C24" s="10"/>
    </row>
    <row r="25" spans="1:4" x14ac:dyDescent="0.25">
      <c r="A25" s="12" t="s">
        <v>15</v>
      </c>
    </row>
    <row r="26" spans="1:4" ht="30" x14ac:dyDescent="0.25">
      <c r="B26" s="9" t="s">
        <v>6</v>
      </c>
      <c r="C26" s="5" t="s">
        <v>5</v>
      </c>
      <c r="D26" s="5" t="s">
        <v>4</v>
      </c>
    </row>
    <row r="27" spans="1:4" x14ac:dyDescent="0.25">
      <c r="B27" s="8">
        <v>0.1</v>
      </c>
      <c r="C27" s="7">
        <f>NPV($B27,$C$8:$C$13)+C$7</f>
        <v>10714.561903315742</v>
      </c>
      <c r="D27" s="6">
        <f>MIRR($C$7:$C$13,B27,B27)</f>
        <v>0.11881979802538356</v>
      </c>
    </row>
    <row r="28" spans="1:4" x14ac:dyDescent="0.25">
      <c r="B28" s="8">
        <v>0.12</v>
      </c>
      <c r="C28" s="7">
        <f>NPV($B28,$C$8:$C$13)+C$7</f>
        <v>4076.8466053219745</v>
      </c>
      <c r="D28" s="6">
        <f>MIRR($C$7:$C$13,B28,B28)</f>
        <v>0.1274839722192902</v>
      </c>
    </row>
    <row r="29" spans="1:4" x14ac:dyDescent="0.25">
      <c r="B29" s="8">
        <v>0.14000000000000001</v>
      </c>
      <c r="C29" s="7">
        <f>NPV($B29,$C$8:$C$13)+C$7</f>
        <v>-2001.297201476249</v>
      </c>
      <c r="D29" s="6">
        <f>MIRR($C$7:$C$13,B29,B29)</f>
        <v>0.1361654341855445</v>
      </c>
    </row>
    <row r="31" spans="1:4" x14ac:dyDescent="0.25">
      <c r="A31" s="12" t="s">
        <v>16</v>
      </c>
    </row>
    <row r="32" spans="1:4" x14ac:dyDescent="0.25">
      <c r="B32" s="5" t="s">
        <v>3</v>
      </c>
      <c r="C32" s="5" t="s">
        <v>2</v>
      </c>
      <c r="D32" s="5" t="s">
        <v>1</v>
      </c>
    </row>
    <row r="33" spans="1:6" x14ac:dyDescent="0.25">
      <c r="B33" s="13">
        <v>0</v>
      </c>
      <c r="C33" s="4">
        <v>-100000</v>
      </c>
      <c r="D33" s="4">
        <f>C33</f>
        <v>-100000</v>
      </c>
    </row>
    <row r="34" spans="1:6" x14ac:dyDescent="0.25">
      <c r="B34" s="13">
        <f t="shared" ref="B34:B39" si="1">B33+1</f>
        <v>1</v>
      </c>
      <c r="C34" s="1">
        <v>10000</v>
      </c>
      <c r="D34" s="3">
        <f>C34+D33</f>
        <v>-90000</v>
      </c>
    </row>
    <row r="35" spans="1:6" x14ac:dyDescent="0.25">
      <c r="B35" s="13">
        <f t="shared" si="1"/>
        <v>2</v>
      </c>
      <c r="C35" s="1">
        <v>25000</v>
      </c>
      <c r="D35" s="3">
        <f>C35+D34</f>
        <v>-65000</v>
      </c>
    </row>
    <row r="36" spans="1:6" x14ac:dyDescent="0.25">
      <c r="B36" s="13">
        <f t="shared" si="1"/>
        <v>3</v>
      </c>
      <c r="C36" s="1">
        <f>C35+5000</f>
        <v>30000</v>
      </c>
      <c r="D36" s="3">
        <f>C36+D35</f>
        <v>-35000</v>
      </c>
    </row>
    <row r="37" spans="1:6" x14ac:dyDescent="0.25">
      <c r="B37" s="13">
        <f t="shared" si="1"/>
        <v>4</v>
      </c>
      <c r="C37" s="1">
        <v>50000</v>
      </c>
      <c r="D37" s="3">
        <f>C37+D36</f>
        <v>15000</v>
      </c>
      <c r="E37" s="2">
        <f>-D36/C37</f>
        <v>0.7</v>
      </c>
    </row>
    <row r="38" spans="1:6" x14ac:dyDescent="0.25">
      <c r="B38" s="13">
        <f t="shared" si="1"/>
        <v>5</v>
      </c>
      <c r="C38" s="1">
        <v>30000</v>
      </c>
    </row>
    <row r="39" spans="1:6" x14ac:dyDescent="0.25">
      <c r="B39" s="13">
        <f t="shared" si="1"/>
        <v>6</v>
      </c>
      <c r="C39" s="1">
        <v>10000</v>
      </c>
    </row>
    <row r="41" spans="1:6" x14ac:dyDescent="0.25">
      <c r="B41" s="17" t="s">
        <v>0</v>
      </c>
      <c r="C41" s="17"/>
      <c r="D41" s="18">
        <f>3+E37</f>
        <v>3.7</v>
      </c>
    </row>
    <row r="44" spans="1:6" x14ac:dyDescent="0.25">
      <c r="A44" s="12" t="s">
        <v>20</v>
      </c>
    </row>
    <row r="45" spans="1:6" x14ac:dyDescent="0.25">
      <c r="B45" s="5" t="s">
        <v>3</v>
      </c>
      <c r="C45" s="5" t="s">
        <v>2</v>
      </c>
      <c r="D45" s="5" t="s">
        <v>18</v>
      </c>
      <c r="E45" s="5" t="s">
        <v>21</v>
      </c>
      <c r="F45" s="5" t="s">
        <v>1</v>
      </c>
    </row>
    <row r="46" spans="1:6" x14ac:dyDescent="0.25">
      <c r="B46" s="13">
        <v>0</v>
      </c>
      <c r="C46" s="4">
        <v>-100000</v>
      </c>
      <c r="D46" s="2">
        <f>1/(1+10%)^B46</f>
        <v>1</v>
      </c>
      <c r="E46" s="4">
        <f t="shared" ref="E46:E52" si="2">C46*D46</f>
        <v>-100000</v>
      </c>
      <c r="F46" s="4">
        <f>E46</f>
        <v>-100000</v>
      </c>
    </row>
    <row r="47" spans="1:6" x14ac:dyDescent="0.25">
      <c r="B47" s="13">
        <f t="shared" ref="B47:B52" si="3">B46+1</f>
        <v>1</v>
      </c>
      <c r="C47" s="1">
        <v>10000</v>
      </c>
      <c r="D47" s="2">
        <f>1/(1+10%)^B47</f>
        <v>0.90909090909090906</v>
      </c>
      <c r="E47" s="4">
        <f t="shared" si="2"/>
        <v>9090.9090909090901</v>
      </c>
      <c r="F47" s="3">
        <f>E47+F46</f>
        <v>-90909.090909090912</v>
      </c>
    </row>
    <row r="48" spans="1:6" x14ac:dyDescent="0.25">
      <c r="B48" s="13">
        <f t="shared" si="3"/>
        <v>2</v>
      </c>
      <c r="C48" s="1">
        <v>25000</v>
      </c>
      <c r="D48" s="2">
        <f>1/(1+10%)^B48</f>
        <v>0.82644628099173545</v>
      </c>
      <c r="E48" s="4">
        <f t="shared" si="2"/>
        <v>20661.157024793385</v>
      </c>
      <c r="F48" s="3">
        <f>E48+F47</f>
        <v>-70247.933884297527</v>
      </c>
    </row>
    <row r="49" spans="2:7" x14ac:dyDescent="0.25">
      <c r="B49" s="13">
        <f t="shared" si="3"/>
        <v>3</v>
      </c>
      <c r="C49" s="1">
        <f>C48+5000</f>
        <v>30000</v>
      </c>
      <c r="D49" s="2">
        <f t="shared" ref="D49:D52" si="4">1/(1+10%)^B49</f>
        <v>0.75131480090157754</v>
      </c>
      <c r="E49" s="4">
        <f t="shared" si="2"/>
        <v>22539.444027047328</v>
      </c>
      <c r="F49" s="3">
        <f>E49+F48</f>
        <v>-47708.489857250199</v>
      </c>
    </row>
    <row r="50" spans="2:7" x14ac:dyDescent="0.25">
      <c r="B50" s="13">
        <f t="shared" si="3"/>
        <v>4</v>
      </c>
      <c r="C50" s="1">
        <v>50000</v>
      </c>
      <c r="D50" s="2">
        <f t="shared" si="4"/>
        <v>0.68301345536507052</v>
      </c>
      <c r="E50" s="4">
        <f t="shared" si="2"/>
        <v>34150.672768253527</v>
      </c>
      <c r="F50" s="3">
        <f>E50+F49</f>
        <v>-13557.817088996671</v>
      </c>
      <c r="G50" s="2"/>
    </row>
    <row r="51" spans="2:7" x14ac:dyDescent="0.25">
      <c r="B51" s="13">
        <f t="shared" si="3"/>
        <v>5</v>
      </c>
      <c r="C51" s="1">
        <v>30000</v>
      </c>
      <c r="D51" s="2">
        <f t="shared" si="4"/>
        <v>0.62092132305915493</v>
      </c>
      <c r="E51" s="4">
        <f t="shared" si="2"/>
        <v>18627.639691774646</v>
      </c>
      <c r="F51" s="3">
        <f>E51+F50</f>
        <v>5069.8226027779747</v>
      </c>
      <c r="G51" s="2">
        <f>-F50/C51</f>
        <v>0.45192723629988907</v>
      </c>
    </row>
    <row r="52" spans="2:7" x14ac:dyDescent="0.25">
      <c r="B52" s="13">
        <f t="shared" si="3"/>
        <v>6</v>
      </c>
      <c r="C52" s="1">
        <v>10000</v>
      </c>
      <c r="D52" s="2">
        <f t="shared" si="4"/>
        <v>0.56447393005377722</v>
      </c>
      <c r="E52" s="4">
        <f t="shared" si="2"/>
        <v>5644.7393005377726</v>
      </c>
    </row>
    <row r="54" spans="2:7" x14ac:dyDescent="0.25">
      <c r="B54" s="17" t="s">
        <v>22</v>
      </c>
      <c r="C54" s="17"/>
      <c r="D54" s="17"/>
      <c r="E54" s="17"/>
      <c r="F54" s="18">
        <f>4+G51</f>
        <v>4.4519272362998894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Budgeting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Brad Simon</dc:creator>
  <dc:description>Capital Budgeting Examples</dc:description>
  <cp:lastModifiedBy>USER</cp:lastModifiedBy>
  <dcterms:created xsi:type="dcterms:W3CDTF">2012-06-18T02:06:28Z</dcterms:created>
  <dcterms:modified xsi:type="dcterms:W3CDTF">2015-07-01T02:30:57Z</dcterms:modified>
</cp:coreProperties>
</file>