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076" yWindow="36" windowWidth="21372" windowHeight="981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87" i="1" l="1"/>
  <c r="J87" i="1"/>
  <c r="H87" i="1"/>
  <c r="I86" i="1"/>
  <c r="J86" i="1"/>
  <c r="H86" i="1"/>
  <c r="I85" i="1"/>
  <c r="J85" i="1"/>
  <c r="H85" i="1"/>
  <c r="I81" i="1"/>
  <c r="J81" i="1"/>
  <c r="H81" i="1"/>
  <c r="I80" i="1"/>
  <c r="J80" i="1"/>
  <c r="H80" i="1"/>
  <c r="I79" i="1"/>
  <c r="J79" i="1"/>
  <c r="H79" i="1"/>
  <c r="J78" i="1"/>
  <c r="I78" i="1"/>
  <c r="H78" i="1"/>
  <c r="J74" i="1"/>
  <c r="I74" i="1"/>
  <c r="H74" i="1"/>
  <c r="J73" i="1"/>
  <c r="I73" i="1"/>
  <c r="H73" i="1"/>
  <c r="J72" i="1"/>
  <c r="I72" i="1"/>
  <c r="H72" i="1"/>
  <c r="J71" i="1"/>
  <c r="H71" i="1"/>
  <c r="I71" i="1"/>
  <c r="J67" i="1"/>
  <c r="I67" i="1"/>
  <c r="H67" i="1"/>
  <c r="J66" i="1"/>
  <c r="I66" i="1"/>
  <c r="H66" i="1"/>
</calcChain>
</file>

<file path=xl/sharedStrings.xml><?xml version="1.0" encoding="utf-8"?>
<sst xmlns="http://schemas.openxmlformats.org/spreadsheetml/2006/main" count="168" uniqueCount="142">
  <si>
    <t/>
  </si>
  <si>
    <t>Total other long-term assets</t>
  </si>
  <si>
    <t>Other assets</t>
  </si>
  <si>
    <t>Goodwill</t>
  </si>
  <si>
    <t>OTHER LONG-TERM ASSETS</t>
  </si>
  <si>
    <t>Net property and equipment</t>
  </si>
  <si>
    <t>Less accumulated depreciation and amortization</t>
  </si>
  <si>
    <t>Facilities and other</t>
  </si>
  <si>
    <t>Vehicles</t>
  </si>
  <si>
    <t>Computer and electronic equipment</t>
  </si>
  <si>
    <t>Package handling and ground support equipment</t>
  </si>
  <si>
    <t>Aircraft and related equipment</t>
  </si>
  <si>
    <t>PROPERTY AND EQUIPMENT, AT COST</t>
  </si>
  <si>
    <t>Total current assets</t>
  </si>
  <si>
    <t>Prepaid expenses and other</t>
  </si>
  <si>
    <t>Deferred income taxes</t>
  </si>
  <si>
    <t>Spare parts, supplies and fuel, less allowances of $212 and $205</t>
  </si>
  <si>
    <t>Receivables, less allowances of $164 and $176</t>
  </si>
  <si>
    <t>Cash and cash equivalents</t>
  </si>
  <si>
    <t>CURRENT ASSETS</t>
  </si>
  <si>
    <t>ASSETS</t>
  </si>
  <si>
    <t>May 31,</t>
  </si>
  <si>
    <t>(IN MILLIONS)</t>
  </si>
  <si>
    <t>CONSOLIDATED BALANCE SHEETS</t>
  </si>
  <si>
    <t>FEDEX CORPORATION</t>
  </si>
  <si>
    <t>Date Filed: Jul 14, 2014</t>
  </si>
  <si>
    <t>Period End: May 31, 2014</t>
  </si>
  <si>
    <t>Form Type: 10-K</t>
  </si>
  <si>
    <t>BALANCE_SHEET</t>
  </si>
  <si>
    <t>FEDEX CORP</t>
  </si>
  <si>
    <t>Created by EDGAR Online, Inc.</t>
  </si>
  <si>
    <t>LIABILITIES AND STOCKHOLDERS' INVESTMENT</t>
  </si>
  <si>
    <t>CURRENT LIABILITIES</t>
  </si>
  <si>
    <t>Current portion of long-term debt</t>
  </si>
  <si>
    <t>$1</t>
  </si>
  <si>
    <t>Accrued salaries and employee benefits</t>
  </si>
  <si>
    <t>Accounts payable</t>
  </si>
  <si>
    <t>Accrued expenses</t>
  </si>
  <si>
    <t>Total current liabilities</t>
  </si>
  <si>
    <t>LONG-TERM DEBT, LESS CURRENT PORTION</t>
  </si>
  <si>
    <t>OTHER LONG-TERM LIABILITIES</t>
  </si>
  <si>
    <t>Pension, postretirement healthcare and other benefit</t>
  </si>
  <si>
    <t>obligations</t>
  </si>
  <si>
    <t>Self-insurance accruals</t>
  </si>
  <si>
    <t>Deferred lease obligations</t>
  </si>
  <si>
    <t>Deferred gains, principally related to aircraft transactions</t>
  </si>
  <si>
    <t>Other liabilities</t>
  </si>
  <si>
    <t>Total other long-term liabilities</t>
  </si>
  <si>
    <t>COMMITMENTS AND CONTINGENCIES</t>
  </si>
  <si>
    <t>COMMON STOCKHOLDERS' INVESTMENT</t>
  </si>
  <si>
    <t>Common stock, $0.10 par value; 800 million shares</t>
  </si>
  <si>
    <t>authorized; 318 million shares issued as of May 31, 2014 and</t>
  </si>
  <si>
    <t>2013</t>
  </si>
  <si>
    <t>Additional paid-in capital</t>
  </si>
  <si>
    <t>Retained earnings</t>
  </si>
  <si>
    <t>Accumulated other comprehensive loss</t>
  </si>
  <si>
    <t>Treasury stock, at cost</t>
  </si>
  <si>
    <t>Total common stockholders' investment</t>
  </si>
  <si>
    <t>CONSOLIDATED STATEMENTS OF INCOME</t>
  </si>
  <si>
    <t>(IN MILLIONS, EXCEPT PER SHARE AMOUNTS)</t>
  </si>
  <si>
    <t>Years ended May 31,</t>
  </si>
  <si>
    <t>REVENUES</t>
  </si>
  <si>
    <t>OPERATING EXPENSES:</t>
  </si>
  <si>
    <t>Salaries and employee benefits</t>
  </si>
  <si>
    <t>Purchased transportation</t>
  </si>
  <si>
    <t>Rentals and landing fees</t>
  </si>
  <si>
    <t>Depreciation and amortization</t>
  </si>
  <si>
    <t>Fuel</t>
  </si>
  <si>
    <t>Maintenance and repairs</t>
  </si>
  <si>
    <t>Business realignment, impairment and other charges</t>
  </si>
  <si>
    <t>Other</t>
  </si>
  <si>
    <t>OPERATING INCOME</t>
  </si>
  <si>
    <t>OTHER INCOME (EXPENSE):</t>
  </si>
  <si>
    <t>Interest expense</t>
  </si>
  <si>
    <t>Interest income</t>
  </si>
  <si>
    <t>Other, net</t>
  </si>
  <si>
    <t>INCOME BEFORE INCOME TAXES</t>
  </si>
  <si>
    <t>PROVISION FOR INCOME TAXES</t>
  </si>
  <si>
    <t>NET INCOME</t>
  </si>
  <si>
    <t>BASIC EARNINGS PER COMMON SHARE</t>
  </si>
  <si>
    <t>DILUTED EARNINGS PER COMMON SHARE</t>
  </si>
  <si>
    <t>CONSOLIDATED STATEMENTS OF CASH FLOWS</t>
  </si>
  <si>
    <t>OPERATING ACTIVITIES</t>
  </si>
  <si>
    <t>Net income</t>
  </si>
  <si>
    <t>Adjustments to reconcile net income to cash provided</t>
  </si>
  <si>
    <t>by operating activities:</t>
  </si>
  <si>
    <t>Provision for uncollectible accounts</t>
  </si>
  <si>
    <t>Deferred income taxes and other noncash items</t>
  </si>
  <si>
    <t>Stock-based compensation</t>
  </si>
  <si>
    <t>Changes in assets and liabilities:</t>
  </si>
  <si>
    <t>Receivables</t>
  </si>
  <si>
    <t>Other current assets</t>
  </si>
  <si>
    <t>Pension and postretirement healthcare assets and</t>
  </si>
  <si>
    <t>liabilities, net</t>
  </si>
  <si>
    <t>Accounts payable and other liabilities</t>
  </si>
  <si>
    <t>Cash provided by operating activities</t>
  </si>
  <si>
    <t>INVESTING ACTIVITIES</t>
  </si>
  <si>
    <t>Capital expenditures</t>
  </si>
  <si>
    <t>Business acquisitions, net of cash acquired</t>
  </si>
  <si>
    <t>Proceeds from asset dispositions and other</t>
  </si>
  <si>
    <t>Cash used in investing activities</t>
  </si>
  <si>
    <t>FINANCING ACTIVITIES</t>
  </si>
  <si>
    <t>Principal payments on debt</t>
  </si>
  <si>
    <t>Proceeds from debt issuances</t>
  </si>
  <si>
    <t>Proceeds from stock issuances</t>
  </si>
  <si>
    <t>Excess tax benefit on the exercise of stock options</t>
  </si>
  <si>
    <t>Dividends paid</t>
  </si>
  <si>
    <t>Purchase of treasury stock, including accelerated</t>
  </si>
  <si>
    <t>share repurchase agreements</t>
  </si>
  <si>
    <t>Cash (used in) provided by financing activities</t>
  </si>
  <si>
    <t>Effect of exchange rate changes on cash</t>
  </si>
  <si>
    <t>Net (decrease) increase in cash and cash equivalents</t>
  </si>
  <si>
    <t>Cash and cash equivalents at beginning of period</t>
  </si>
  <si>
    <t>Cash and cash equivalents at end of period</t>
  </si>
  <si>
    <t>Current Ratio = CA/CL:</t>
  </si>
  <si>
    <t>Quick Ratio = CA-Inventories/CL:</t>
  </si>
  <si>
    <t>IND AVG</t>
  </si>
  <si>
    <t>Luquidity Ratios</t>
  </si>
  <si>
    <t>Assets Manage Ratios</t>
  </si>
  <si>
    <t>Inventory Turnover = (COGS/Inventories):</t>
  </si>
  <si>
    <t>Days Sales Outstanding (DSO) = (Acct Rev/Daily Sales):</t>
  </si>
  <si>
    <t>Fixed Assets Turnover = (Sales/Fixed Assets):</t>
  </si>
  <si>
    <t>Total Assets Turnover = (Sales/TA):</t>
  </si>
  <si>
    <t>Debt Management Ratios</t>
  </si>
  <si>
    <t>Debt Ratio = (Total Debt/TA):</t>
  </si>
  <si>
    <t>Liabilities-to-assets ratio = (TL/TA):</t>
  </si>
  <si>
    <t>Times-Interest-Earned = (EBIT/Interest Expense):</t>
  </si>
  <si>
    <t>Profitability Ratios</t>
  </si>
  <si>
    <t>Basic Earn Power = (EBIT/TA):</t>
  </si>
  <si>
    <t>Return on Assets = (Net Income/TA):</t>
  </si>
  <si>
    <t>Return on Equity = (Net Income/Total Common Equity):</t>
  </si>
  <si>
    <t>Market Value Ratio</t>
  </si>
  <si>
    <t>Price/Earnings Ratio = Price/(Net income/# Shares):</t>
  </si>
  <si>
    <r>
      <t xml:space="preserve">Market/Book Ratio =                      </t>
    </r>
    <r>
      <rPr>
        <u/>
        <sz val="11"/>
        <color theme="1"/>
        <rFont val="Calibri"/>
        <family val="2"/>
        <scheme val="minor"/>
      </rPr>
      <t>Price</t>
    </r>
    <r>
      <rPr>
        <sz val="11"/>
        <color theme="1"/>
        <rFont val="Calibri"/>
        <family val="2"/>
        <scheme val="minor"/>
      </rPr>
      <t xml:space="preserve">
                                          (Total Common Equite/#Shares):</t>
    </r>
  </si>
  <si>
    <r>
      <t xml:space="preserve">Price/Cash Flow ratio =                 </t>
    </r>
    <r>
      <rPr>
        <u/>
        <sz val="11"/>
        <color theme="1"/>
        <rFont val="Calibri"/>
        <family val="2"/>
        <scheme val="minor"/>
      </rPr>
      <t xml:space="preserve"> Price</t>
    </r>
    <r>
      <rPr>
        <sz val="11"/>
        <color theme="1"/>
        <rFont val="Calibri"/>
        <family val="2"/>
        <scheme val="minor"/>
      </rPr>
      <t xml:space="preserve">
                         (Net Income + Depreciation)/# shares):</t>
    </r>
  </si>
  <si>
    <r>
      <t xml:space="preserve">EBITDA  + </t>
    </r>
    <r>
      <rPr>
        <u/>
        <sz val="11"/>
        <color theme="1"/>
        <rFont val="Calibri"/>
        <family val="2"/>
        <scheme val="minor"/>
      </rPr>
      <t xml:space="preserve"> (EBIT + Depreciation+ least Payment)</t>
    </r>
    <r>
      <rPr>
        <sz val="11"/>
        <color theme="1"/>
        <rFont val="Calibri"/>
        <family val="2"/>
        <scheme val="minor"/>
      </rPr>
      <t xml:space="preserve">
                 (Interest + Principal Payment+ Least pmt):</t>
    </r>
  </si>
  <si>
    <t>Extemded Dupont Equation</t>
  </si>
  <si>
    <t>ROE =</t>
  </si>
  <si>
    <t>Profit margin *</t>
  </si>
  <si>
    <t>TA Turnover *</t>
  </si>
  <si>
    <t>Equity Multipler</t>
  </si>
  <si>
    <t>http://financials.morningstar.com/ratios/r.html?t=FDX&amp;region=usa&amp;culture=en-US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</si>
</sst>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</font>
    <font>
      <b/>
      <sz val="10"/>
      <name val="Arial"/>
      <family val="2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>
      <alignment vertical="top"/>
    </xf>
  </cellStyleXfs>
  <cellXfs count="38">
    <xf numFmtId="0" fontId="0" fillId="0" borderId="0" xfId="0"/>
    <xf numFmtId="0" fontId="2" fillId="0" borderId="0" xfId="1">
      <alignment vertical="top"/>
    </xf>
    <xf numFmtId="42" fontId="2" fillId="0" borderId="0" xfId="1" applyNumberFormat="1" applyFont="1">
      <alignment vertical="top"/>
    </xf>
    <xf numFmtId="0" fontId="2" fillId="0" borderId="0" xfId="1" applyFont="1">
      <alignment vertical="top"/>
    </xf>
    <xf numFmtId="37" fontId="2" fillId="0" borderId="0" xfId="1" applyNumberFormat="1" applyFo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42" fontId="2" fillId="0" borderId="0" xfId="0" applyNumberFormat="1" applyFont="1" applyAlignment="1">
      <alignment vertical="top"/>
    </xf>
    <xf numFmtId="37" fontId="2" fillId="0" borderId="0" xfId="0" applyNumberFormat="1" applyFont="1" applyAlignment="1">
      <alignment vertical="top"/>
    </xf>
    <xf numFmtId="43" fontId="2" fillId="0" borderId="0" xfId="0" applyNumberFormat="1" applyFont="1" applyAlignment="1">
      <alignment vertical="top"/>
    </xf>
    <xf numFmtId="44" fontId="2" fillId="0" borderId="0" xfId="0" applyNumberFormat="1" applyFont="1" applyAlignment="1">
      <alignment vertical="top"/>
    </xf>
    <xf numFmtId="0" fontId="2" fillId="0" borderId="0" xfId="1">
      <alignment vertical="top"/>
    </xf>
    <xf numFmtId="0" fontId="2" fillId="0" borderId="0" xfId="1" applyFont="1">
      <alignment vertical="top"/>
    </xf>
    <xf numFmtId="37" fontId="2" fillId="0" borderId="0" xfId="1" applyNumberFormat="1" applyFont="1">
      <alignment vertical="top"/>
    </xf>
    <xf numFmtId="42" fontId="2" fillId="0" borderId="0" xfId="1" applyNumberFormat="1" applyFont="1">
      <alignment vertical="top"/>
    </xf>
    <xf numFmtId="0" fontId="2" fillId="0" borderId="0" xfId="1">
      <alignment vertical="top"/>
    </xf>
    <xf numFmtId="37" fontId="2" fillId="0" borderId="0" xfId="1" applyNumberFormat="1" applyFont="1">
      <alignment vertical="top"/>
    </xf>
    <xf numFmtId="42" fontId="2" fillId="0" borderId="0" xfId="1" applyNumberFormat="1" applyFont="1">
      <alignment vertical="top"/>
    </xf>
    <xf numFmtId="37" fontId="2" fillId="0" borderId="0" xfId="1" applyNumberFormat="1" applyFont="1">
      <alignment vertical="top"/>
    </xf>
    <xf numFmtId="42" fontId="2" fillId="0" borderId="0" xfId="1" applyNumberFormat="1" applyFont="1">
      <alignment vertical="top"/>
    </xf>
    <xf numFmtId="0" fontId="0" fillId="0" borderId="0" xfId="0" applyBorder="1" applyAlignment="1"/>
    <xf numFmtId="0" fontId="0" fillId="0" borderId="0" xfId="0" applyAlignment="1"/>
    <xf numFmtId="37" fontId="4" fillId="0" borderId="0" xfId="1" applyNumberFormat="1" applyFont="1" applyFill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Border="1" applyAlignment="1"/>
    <xf numFmtId="2" fontId="0" fillId="0" borderId="0" xfId="0" applyNumberFormat="1" applyAlignment="1"/>
    <xf numFmtId="37" fontId="0" fillId="0" borderId="0" xfId="0" applyNumberFormat="1" applyAlignment="1">
      <alignment vertical="top"/>
    </xf>
    <xf numFmtId="2" fontId="0" fillId="0" borderId="0" xfId="0" applyNumberFormat="1"/>
    <xf numFmtId="37" fontId="2" fillId="0" borderId="0" xfId="1" applyNumberFormat="1">
      <alignment vertical="top"/>
    </xf>
    <xf numFmtId="164" fontId="0" fillId="0" borderId="0" xfId="0" applyNumberFormat="1"/>
    <xf numFmtId="0" fontId="3" fillId="0" borderId="0" xfId="1" applyFont="1" applyAlignment="1">
      <alignment horizontal="left" vertical="top"/>
    </xf>
    <xf numFmtId="0" fontId="2" fillId="0" borderId="0" xfId="1">
      <alignment vertical="top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tabSelected="1" topLeftCell="D67" workbookViewId="0">
      <selection activeCell="L89" sqref="L89"/>
    </sheetView>
  </sheetViews>
  <sheetFormatPr defaultRowHeight="14.4" x14ac:dyDescent="0.3"/>
  <cols>
    <col min="1" max="1" width="3.21875" customWidth="1"/>
    <col min="2" max="2" width="54.6640625" bestFit="1" customWidth="1"/>
    <col min="3" max="4" width="12" customWidth="1"/>
    <col min="7" max="7" width="46.88671875" bestFit="1" customWidth="1"/>
    <col min="8" max="11" width="12" customWidth="1"/>
    <col min="12" max="12" width="45.44140625" bestFit="1" customWidth="1"/>
    <col min="13" max="15" width="12" customWidth="1"/>
  </cols>
  <sheetData>
    <row r="1" spans="1:15" x14ac:dyDescent="0.3">
      <c r="A1" s="31" t="s">
        <v>30</v>
      </c>
      <c r="B1" s="32"/>
      <c r="C1" s="32"/>
      <c r="D1" s="32"/>
    </row>
    <row r="2" spans="1:15" x14ac:dyDescent="0.3">
      <c r="A2" s="31" t="s">
        <v>0</v>
      </c>
      <c r="B2" s="32"/>
      <c r="C2" s="32"/>
      <c r="D2" s="32"/>
    </row>
    <row r="3" spans="1:15" x14ac:dyDescent="0.3">
      <c r="A3" s="31" t="s">
        <v>29</v>
      </c>
      <c r="B3" s="32"/>
      <c r="C3" s="32"/>
      <c r="D3" s="32"/>
    </row>
    <row r="4" spans="1:15" x14ac:dyDescent="0.3">
      <c r="A4" s="31" t="s">
        <v>28</v>
      </c>
      <c r="B4" s="32"/>
      <c r="C4" s="32"/>
      <c r="D4" s="32"/>
    </row>
    <row r="5" spans="1:15" x14ac:dyDescent="0.3">
      <c r="A5" s="31" t="s">
        <v>27</v>
      </c>
      <c r="B5" s="32"/>
      <c r="C5" s="32"/>
      <c r="D5" s="32"/>
    </row>
    <row r="6" spans="1:15" x14ac:dyDescent="0.3">
      <c r="A6" s="31" t="s">
        <v>26</v>
      </c>
      <c r="B6" s="32"/>
      <c r="C6" s="32"/>
      <c r="D6" s="32"/>
    </row>
    <row r="7" spans="1:15" x14ac:dyDescent="0.3">
      <c r="A7" s="31" t="s">
        <v>25</v>
      </c>
      <c r="B7" s="32"/>
      <c r="C7" s="32"/>
      <c r="D7" s="32"/>
    </row>
    <row r="8" spans="1:15" x14ac:dyDescent="0.3">
      <c r="A8" s="31" t="s">
        <v>0</v>
      </c>
      <c r="B8" s="32"/>
      <c r="C8" s="32"/>
      <c r="D8" s="32"/>
    </row>
    <row r="9" spans="1:15" x14ac:dyDescent="0.3">
      <c r="A9" s="1"/>
      <c r="B9" s="3" t="s">
        <v>24</v>
      </c>
      <c r="C9" s="1"/>
      <c r="D9" s="1"/>
      <c r="G9" s="6" t="s">
        <v>24</v>
      </c>
      <c r="H9" s="5"/>
      <c r="I9" s="5"/>
      <c r="J9" s="5"/>
      <c r="L9" s="6" t="s">
        <v>24</v>
      </c>
      <c r="M9" s="5"/>
      <c r="N9" s="5"/>
      <c r="O9" s="5"/>
    </row>
    <row r="10" spans="1:15" x14ac:dyDescent="0.3">
      <c r="A10" s="1"/>
      <c r="B10" s="1"/>
      <c r="C10" s="1"/>
      <c r="D10" s="1"/>
      <c r="G10" s="5"/>
      <c r="H10" s="5"/>
      <c r="I10" s="5"/>
      <c r="J10" s="5"/>
      <c r="L10" s="5"/>
      <c r="M10" s="5"/>
      <c r="N10" s="5"/>
      <c r="O10" s="5"/>
    </row>
    <row r="11" spans="1:15" x14ac:dyDescent="0.3">
      <c r="A11" s="1"/>
      <c r="B11" s="3" t="s">
        <v>23</v>
      </c>
      <c r="C11" s="1"/>
      <c r="D11" s="1"/>
      <c r="G11" s="6" t="s">
        <v>58</v>
      </c>
      <c r="H11" s="5"/>
      <c r="I11" s="5"/>
      <c r="J11" s="5"/>
      <c r="L11" s="6" t="s">
        <v>81</v>
      </c>
      <c r="M11" s="5"/>
      <c r="N11" s="5"/>
      <c r="O11" s="5"/>
    </row>
    <row r="12" spans="1:15" x14ac:dyDescent="0.3">
      <c r="A12" s="1"/>
      <c r="B12" s="1"/>
      <c r="C12" s="1"/>
      <c r="D12" s="1"/>
      <c r="G12" s="5"/>
      <c r="H12" s="5"/>
      <c r="I12" s="5"/>
      <c r="J12" s="5"/>
      <c r="L12" s="5"/>
      <c r="M12" s="5"/>
      <c r="N12" s="5"/>
      <c r="O12" s="5"/>
    </row>
    <row r="13" spans="1:15" x14ac:dyDescent="0.3">
      <c r="A13" s="1"/>
      <c r="B13" s="3" t="s">
        <v>22</v>
      </c>
      <c r="C13" s="1"/>
      <c r="D13" s="1"/>
      <c r="G13" s="6" t="s">
        <v>59</v>
      </c>
      <c r="H13" s="5"/>
      <c r="I13" s="5"/>
      <c r="J13" s="5"/>
      <c r="L13" s="6" t="s">
        <v>22</v>
      </c>
      <c r="M13" s="5"/>
      <c r="N13" s="5"/>
      <c r="O13" s="5"/>
    </row>
    <row r="14" spans="1:15" x14ac:dyDescent="0.3">
      <c r="A14" s="1"/>
      <c r="B14" s="1"/>
      <c r="C14" s="1"/>
      <c r="D14" s="1"/>
      <c r="G14" s="5"/>
      <c r="H14" s="5"/>
      <c r="I14" s="5"/>
      <c r="J14" s="5"/>
      <c r="L14" s="5"/>
      <c r="M14" s="5"/>
      <c r="N14" s="5"/>
      <c r="O14" s="5"/>
    </row>
    <row r="15" spans="1:15" x14ac:dyDescent="0.3">
      <c r="A15" s="1"/>
      <c r="B15" s="1"/>
      <c r="C15" s="1"/>
      <c r="D15" s="1"/>
      <c r="G15" s="5"/>
      <c r="H15" s="5"/>
      <c r="I15" s="5"/>
      <c r="J15" s="5"/>
      <c r="L15" s="5"/>
      <c r="M15" s="5"/>
      <c r="N15" s="5"/>
      <c r="O15" s="5"/>
    </row>
    <row r="16" spans="1:15" x14ac:dyDescent="0.3">
      <c r="A16" s="1"/>
      <c r="B16" s="1"/>
      <c r="C16" s="1"/>
      <c r="D16" s="1"/>
      <c r="G16" s="5"/>
      <c r="H16" s="5"/>
      <c r="I16" s="5"/>
      <c r="J16" s="5"/>
      <c r="L16" s="5"/>
      <c r="M16" s="5"/>
      <c r="N16" s="5"/>
      <c r="O16" s="5"/>
    </row>
    <row r="17" spans="1:15" x14ac:dyDescent="0.3">
      <c r="A17" s="1"/>
      <c r="B17" s="3" t="s">
        <v>0</v>
      </c>
      <c r="C17" s="3" t="s">
        <v>21</v>
      </c>
      <c r="D17" s="1"/>
      <c r="G17" s="6" t="s">
        <v>0</v>
      </c>
      <c r="H17" s="6" t="s">
        <v>0</v>
      </c>
      <c r="I17" s="6" t="s">
        <v>60</v>
      </c>
      <c r="J17" s="5"/>
      <c r="L17" s="6" t="s">
        <v>0</v>
      </c>
      <c r="M17" s="6" t="s">
        <v>0</v>
      </c>
      <c r="N17" s="6" t="s">
        <v>60</v>
      </c>
      <c r="O17" s="5"/>
    </row>
    <row r="18" spans="1:15" x14ac:dyDescent="0.3">
      <c r="A18" s="1"/>
      <c r="B18" s="3" t="s">
        <v>0</v>
      </c>
      <c r="C18" s="3">
        <v>2014</v>
      </c>
      <c r="D18" s="3">
        <v>2013</v>
      </c>
      <c r="E18" s="12">
        <v>2012</v>
      </c>
      <c r="G18" s="6" t="s">
        <v>0</v>
      </c>
      <c r="H18" s="6">
        <v>2014</v>
      </c>
      <c r="I18" s="6">
        <v>2013</v>
      </c>
      <c r="J18" s="6">
        <v>2012</v>
      </c>
      <c r="L18" s="6" t="s">
        <v>0</v>
      </c>
      <c r="M18" s="6">
        <v>2014</v>
      </c>
      <c r="N18" s="6">
        <v>2013</v>
      </c>
      <c r="O18" s="6">
        <v>2012</v>
      </c>
    </row>
    <row r="19" spans="1:15" x14ac:dyDescent="0.3">
      <c r="A19" s="1"/>
      <c r="B19" s="3" t="s">
        <v>20</v>
      </c>
      <c r="C19" s="1"/>
      <c r="D19" s="1"/>
      <c r="E19" s="11"/>
      <c r="G19" s="5"/>
      <c r="H19" s="5"/>
      <c r="I19" s="5"/>
      <c r="J19" s="5"/>
      <c r="L19" s="6" t="s">
        <v>82</v>
      </c>
      <c r="M19" s="5"/>
      <c r="N19" s="5"/>
      <c r="O19" s="5"/>
    </row>
    <row r="20" spans="1:15" x14ac:dyDescent="0.3">
      <c r="A20" s="1"/>
      <c r="B20" s="1"/>
      <c r="C20" s="1"/>
      <c r="D20" s="1"/>
      <c r="G20" s="6" t="s">
        <v>61</v>
      </c>
      <c r="H20" s="7">
        <v>45567</v>
      </c>
      <c r="I20" s="7">
        <v>44287</v>
      </c>
      <c r="J20" s="7">
        <v>42680</v>
      </c>
      <c r="L20" s="6" t="s">
        <v>83</v>
      </c>
      <c r="M20" s="7">
        <v>2097</v>
      </c>
      <c r="N20" s="7">
        <v>1561</v>
      </c>
      <c r="O20" s="7">
        <v>2032</v>
      </c>
    </row>
    <row r="21" spans="1:15" x14ac:dyDescent="0.3">
      <c r="A21" s="1"/>
      <c r="B21" s="3" t="s">
        <v>19</v>
      </c>
      <c r="C21" s="1"/>
      <c r="D21" s="1"/>
      <c r="E21" s="11"/>
      <c r="G21" s="5"/>
      <c r="H21" s="5"/>
      <c r="I21" s="5"/>
      <c r="J21" s="5"/>
      <c r="L21" s="6" t="s">
        <v>84</v>
      </c>
      <c r="M21" s="5"/>
      <c r="N21" s="5"/>
      <c r="O21" s="5"/>
    </row>
    <row r="22" spans="1:15" x14ac:dyDescent="0.3">
      <c r="A22" s="1"/>
      <c r="B22" s="3" t="s">
        <v>18</v>
      </c>
      <c r="C22" s="2">
        <v>2908</v>
      </c>
      <c r="D22" s="2">
        <v>4917</v>
      </c>
      <c r="E22" s="14">
        <v>2843</v>
      </c>
      <c r="G22" s="6" t="s">
        <v>62</v>
      </c>
      <c r="H22" s="5"/>
      <c r="I22" s="5"/>
      <c r="J22" s="5"/>
      <c r="L22" s="6" t="s">
        <v>85</v>
      </c>
      <c r="M22" s="5"/>
      <c r="N22" s="5"/>
      <c r="O22" s="5"/>
    </row>
    <row r="23" spans="1:15" x14ac:dyDescent="0.3">
      <c r="A23" s="1"/>
      <c r="B23" s="3" t="s">
        <v>17</v>
      </c>
      <c r="C23" s="4">
        <v>5460</v>
      </c>
      <c r="D23" s="4">
        <v>5044</v>
      </c>
      <c r="E23" s="13">
        <v>4704</v>
      </c>
      <c r="G23" s="6" t="s">
        <v>63</v>
      </c>
      <c r="H23" s="8">
        <v>16555</v>
      </c>
      <c r="I23" s="8">
        <v>16570</v>
      </c>
      <c r="J23" s="8">
        <v>16099</v>
      </c>
      <c r="L23" s="6" t="s">
        <v>66</v>
      </c>
      <c r="M23" s="8">
        <v>2587</v>
      </c>
      <c r="N23" s="8">
        <v>2386</v>
      </c>
      <c r="O23" s="8">
        <v>2113</v>
      </c>
    </row>
    <row r="24" spans="1:15" x14ac:dyDescent="0.3">
      <c r="A24" s="1"/>
      <c r="B24" s="3" t="s">
        <v>16</v>
      </c>
      <c r="C24" s="4">
        <v>463</v>
      </c>
      <c r="D24" s="4">
        <v>457</v>
      </c>
      <c r="E24" s="13">
        <v>440</v>
      </c>
      <c r="G24" s="6" t="s">
        <v>64</v>
      </c>
      <c r="H24" s="8">
        <v>8011</v>
      </c>
      <c r="I24" s="8">
        <v>7272</v>
      </c>
      <c r="J24" s="8">
        <v>6335</v>
      </c>
      <c r="L24" s="6" t="s">
        <v>86</v>
      </c>
      <c r="M24" s="8">
        <v>130</v>
      </c>
      <c r="N24" s="8">
        <v>167</v>
      </c>
      <c r="O24" s="8">
        <v>160</v>
      </c>
    </row>
    <row r="25" spans="1:15" x14ac:dyDescent="0.3">
      <c r="A25" s="1"/>
      <c r="B25" s="3" t="s">
        <v>15</v>
      </c>
      <c r="C25" s="4">
        <v>522</v>
      </c>
      <c r="D25" s="4">
        <v>533</v>
      </c>
      <c r="E25" s="13">
        <v>533</v>
      </c>
      <c r="G25" s="6" t="s">
        <v>65</v>
      </c>
      <c r="H25" s="8">
        <v>2622</v>
      </c>
      <c r="I25" s="8">
        <v>2521</v>
      </c>
      <c r="J25" s="8">
        <v>2487</v>
      </c>
      <c r="L25" s="6" t="s">
        <v>87</v>
      </c>
      <c r="M25" s="8">
        <v>581</v>
      </c>
      <c r="N25" s="8">
        <v>521</v>
      </c>
      <c r="O25" s="8">
        <v>1126</v>
      </c>
    </row>
    <row r="26" spans="1:15" x14ac:dyDescent="0.3">
      <c r="A26" s="1"/>
      <c r="B26" s="3" t="s">
        <v>14</v>
      </c>
      <c r="C26" s="4">
        <v>330</v>
      </c>
      <c r="D26" s="4">
        <v>323</v>
      </c>
      <c r="E26" s="13">
        <v>536</v>
      </c>
      <c r="G26" s="6" t="s">
        <v>66</v>
      </c>
      <c r="H26" s="8">
        <v>2587</v>
      </c>
      <c r="I26" s="8">
        <v>2386</v>
      </c>
      <c r="J26" s="8">
        <v>2113</v>
      </c>
      <c r="L26" s="6" t="s">
        <v>69</v>
      </c>
      <c r="M26" s="9">
        <v>0</v>
      </c>
      <c r="N26" s="8">
        <v>479</v>
      </c>
      <c r="O26" s="8">
        <v>134</v>
      </c>
    </row>
    <row r="27" spans="1:15" x14ac:dyDescent="0.3">
      <c r="A27" s="1"/>
      <c r="B27" s="1"/>
      <c r="C27" s="1"/>
      <c r="D27" s="1"/>
      <c r="G27" s="6" t="s">
        <v>67</v>
      </c>
      <c r="H27" s="8">
        <v>4557</v>
      </c>
      <c r="I27" s="8">
        <v>4746</v>
      </c>
      <c r="J27" s="8">
        <v>4956</v>
      </c>
      <c r="L27" s="6" t="s">
        <v>88</v>
      </c>
      <c r="M27" s="8">
        <v>117</v>
      </c>
      <c r="N27" s="8">
        <v>109</v>
      </c>
      <c r="O27" s="8">
        <v>105</v>
      </c>
    </row>
    <row r="28" spans="1:15" x14ac:dyDescent="0.3">
      <c r="A28" s="1"/>
      <c r="B28" s="3" t="s">
        <v>13</v>
      </c>
      <c r="C28" s="4">
        <v>9683</v>
      </c>
      <c r="D28" s="4">
        <v>11274</v>
      </c>
      <c r="E28" s="13">
        <v>9056</v>
      </c>
      <c r="G28" s="6" t="s">
        <v>68</v>
      </c>
      <c r="H28" s="8">
        <v>1862</v>
      </c>
      <c r="I28" s="8">
        <v>1909</v>
      </c>
      <c r="J28" s="8">
        <v>1980</v>
      </c>
      <c r="L28" s="6" t="s">
        <v>89</v>
      </c>
      <c r="M28" s="5"/>
      <c r="N28" s="5"/>
      <c r="O28" s="5"/>
    </row>
    <row r="29" spans="1:15" x14ac:dyDescent="0.3">
      <c r="A29" s="1"/>
      <c r="B29" s="1"/>
      <c r="C29" s="1"/>
      <c r="D29" s="1"/>
      <c r="G29" s="6" t="s">
        <v>69</v>
      </c>
      <c r="H29" s="9">
        <v>0</v>
      </c>
      <c r="I29" s="8">
        <v>660</v>
      </c>
      <c r="J29" s="8">
        <v>134</v>
      </c>
      <c r="L29" s="6" t="s">
        <v>90</v>
      </c>
      <c r="M29" s="8">
        <v>-516</v>
      </c>
      <c r="N29" s="8">
        <v>-451</v>
      </c>
      <c r="O29" s="8">
        <v>-254</v>
      </c>
    </row>
    <row r="30" spans="1:15" x14ac:dyDescent="0.3">
      <c r="A30" s="1"/>
      <c r="B30" s="3" t="s">
        <v>12</v>
      </c>
      <c r="C30" s="1"/>
      <c r="D30" s="1"/>
      <c r="E30" s="11"/>
      <c r="G30" s="6" t="s">
        <v>70</v>
      </c>
      <c r="H30" s="8">
        <v>5927</v>
      </c>
      <c r="I30" s="8">
        <v>5672</v>
      </c>
      <c r="J30" s="8">
        <v>5390</v>
      </c>
      <c r="L30" s="6" t="s">
        <v>91</v>
      </c>
      <c r="M30" s="8">
        <v>-22</v>
      </c>
      <c r="N30" s="8">
        <v>257</v>
      </c>
      <c r="O30" s="8">
        <v>-231</v>
      </c>
    </row>
    <row r="31" spans="1:15" x14ac:dyDescent="0.3">
      <c r="A31" s="1"/>
      <c r="B31" s="3" t="s">
        <v>11</v>
      </c>
      <c r="C31" s="4">
        <v>15632</v>
      </c>
      <c r="D31" s="4">
        <v>14716</v>
      </c>
      <c r="E31" s="13">
        <v>14360</v>
      </c>
      <c r="G31" s="27"/>
      <c r="H31" s="5"/>
      <c r="I31" s="5"/>
      <c r="J31" s="5"/>
      <c r="L31" s="6" t="s">
        <v>92</v>
      </c>
      <c r="M31" s="5"/>
      <c r="N31" s="5"/>
      <c r="O31" s="5"/>
    </row>
    <row r="32" spans="1:15" x14ac:dyDescent="0.3">
      <c r="A32" s="1"/>
      <c r="B32" s="3" t="s">
        <v>10</v>
      </c>
      <c r="C32" s="4">
        <v>7196</v>
      </c>
      <c r="D32" s="4">
        <v>6452</v>
      </c>
      <c r="E32" s="13">
        <v>5912</v>
      </c>
      <c r="G32" s="8"/>
      <c r="H32" s="8">
        <v>42121</v>
      </c>
      <c r="I32" s="8">
        <v>41736</v>
      </c>
      <c r="J32" s="8">
        <v>39494</v>
      </c>
      <c r="L32" s="6" t="s">
        <v>93</v>
      </c>
      <c r="M32" s="8">
        <v>-453</v>
      </c>
      <c r="N32" s="8">
        <v>-335</v>
      </c>
      <c r="O32" s="8">
        <v>-453</v>
      </c>
    </row>
    <row r="33" spans="1:15" x14ac:dyDescent="0.3">
      <c r="A33" s="1"/>
      <c r="B33" s="3" t="s">
        <v>9</v>
      </c>
      <c r="C33" s="4">
        <v>5169</v>
      </c>
      <c r="D33" s="4">
        <v>4958</v>
      </c>
      <c r="E33" s="13">
        <v>4646</v>
      </c>
      <c r="G33" s="5"/>
      <c r="H33" s="5"/>
      <c r="I33" s="5"/>
      <c r="J33" s="5"/>
      <c r="L33" s="6" t="s">
        <v>94</v>
      </c>
      <c r="M33" s="8">
        <v>-235</v>
      </c>
      <c r="N33" s="8">
        <v>10</v>
      </c>
      <c r="O33" s="8">
        <v>144</v>
      </c>
    </row>
    <row r="34" spans="1:15" x14ac:dyDescent="0.3">
      <c r="A34" s="1"/>
      <c r="B34" s="3" t="s">
        <v>8</v>
      </c>
      <c r="C34" s="4">
        <v>4400</v>
      </c>
      <c r="D34" s="4">
        <v>4080</v>
      </c>
      <c r="E34" s="13">
        <v>3654</v>
      </c>
      <c r="G34" s="6" t="s">
        <v>71</v>
      </c>
      <c r="H34" s="8">
        <v>3446</v>
      </c>
      <c r="I34" s="8">
        <v>2551</v>
      </c>
      <c r="J34" s="8">
        <v>3186</v>
      </c>
      <c r="L34" s="6" t="s">
        <v>75</v>
      </c>
      <c r="M34" s="8">
        <v>-22</v>
      </c>
      <c r="N34" s="8">
        <v>-16</v>
      </c>
      <c r="O34" s="8">
        <v>-41</v>
      </c>
    </row>
    <row r="35" spans="1:15" x14ac:dyDescent="0.3">
      <c r="A35" s="1"/>
      <c r="B35" s="3" t="s">
        <v>7</v>
      </c>
      <c r="C35" s="4">
        <v>8294</v>
      </c>
      <c r="D35" s="4">
        <v>7903</v>
      </c>
      <c r="E35" s="13">
        <v>7592</v>
      </c>
      <c r="G35" s="5"/>
      <c r="H35" s="5"/>
      <c r="I35" s="5"/>
      <c r="J35" s="5"/>
      <c r="L35" s="5"/>
      <c r="M35" s="5"/>
      <c r="N35" s="5"/>
      <c r="O35" s="5"/>
    </row>
    <row r="36" spans="1:15" x14ac:dyDescent="0.3">
      <c r="A36" s="1"/>
      <c r="B36" s="29"/>
      <c r="C36" s="1"/>
      <c r="D36" s="1"/>
      <c r="G36" s="6" t="s">
        <v>72</v>
      </c>
      <c r="H36" s="5"/>
      <c r="I36" s="5"/>
      <c r="J36" s="5"/>
      <c r="L36" s="6" t="s">
        <v>95</v>
      </c>
      <c r="M36" s="8">
        <v>4264</v>
      </c>
      <c r="N36" s="8">
        <v>4688</v>
      </c>
      <c r="O36" s="8">
        <v>4835</v>
      </c>
    </row>
    <row r="37" spans="1:15" x14ac:dyDescent="0.3">
      <c r="A37" s="1"/>
      <c r="B37" s="3" t="s">
        <v>0</v>
      </c>
      <c r="C37" s="4">
        <v>40691</v>
      </c>
      <c r="D37" s="4">
        <v>38109</v>
      </c>
      <c r="E37" s="13">
        <v>36164</v>
      </c>
      <c r="G37" s="6" t="s">
        <v>73</v>
      </c>
      <c r="H37" s="8">
        <v>-160</v>
      </c>
      <c r="I37" s="8">
        <v>-82</v>
      </c>
      <c r="J37" s="8">
        <v>-52</v>
      </c>
      <c r="L37" s="5"/>
      <c r="M37" s="5"/>
      <c r="N37" s="5"/>
      <c r="O37" s="5"/>
    </row>
    <row r="38" spans="1:15" x14ac:dyDescent="0.3">
      <c r="A38" s="1"/>
      <c r="B38" s="3" t="s">
        <v>6</v>
      </c>
      <c r="C38" s="4">
        <v>21141</v>
      </c>
      <c r="D38" s="4">
        <v>19625</v>
      </c>
      <c r="E38" s="13">
        <v>18916</v>
      </c>
      <c r="G38" s="6" t="s">
        <v>74</v>
      </c>
      <c r="H38" s="8">
        <v>18</v>
      </c>
      <c r="I38" s="8">
        <v>21</v>
      </c>
      <c r="J38" s="8">
        <v>13</v>
      </c>
      <c r="L38" s="6" t="s">
        <v>96</v>
      </c>
      <c r="M38" s="5"/>
      <c r="N38" s="5"/>
      <c r="O38" s="5"/>
    </row>
    <row r="39" spans="1:15" x14ac:dyDescent="0.3">
      <c r="A39" s="1"/>
      <c r="B39" s="1"/>
      <c r="C39" s="1"/>
      <c r="D39" s="1"/>
      <c r="G39" s="6" t="s">
        <v>75</v>
      </c>
      <c r="H39" s="8">
        <v>-15</v>
      </c>
      <c r="I39" s="8">
        <v>-35</v>
      </c>
      <c r="J39" s="8">
        <v>-6</v>
      </c>
      <c r="L39" s="6" t="s">
        <v>97</v>
      </c>
      <c r="M39" s="8">
        <v>-3533</v>
      </c>
      <c r="N39" s="8">
        <v>-3375</v>
      </c>
      <c r="O39" s="8">
        <v>-4007</v>
      </c>
    </row>
    <row r="40" spans="1:15" x14ac:dyDescent="0.3">
      <c r="A40" s="1"/>
      <c r="B40" s="3" t="s">
        <v>5</v>
      </c>
      <c r="C40" s="4">
        <v>19550</v>
      </c>
      <c r="D40" s="4">
        <v>18484</v>
      </c>
      <c r="E40" s="13">
        <v>17248</v>
      </c>
      <c r="G40" s="5"/>
      <c r="H40" s="5"/>
      <c r="I40" s="5"/>
      <c r="J40" s="5"/>
      <c r="L40" s="6" t="s">
        <v>98</v>
      </c>
      <c r="M40" s="8">
        <v>-36</v>
      </c>
      <c r="N40" s="8">
        <v>-483</v>
      </c>
      <c r="O40" s="8">
        <v>-116</v>
      </c>
    </row>
    <row r="41" spans="1:15" x14ac:dyDescent="0.3">
      <c r="A41" s="1"/>
      <c r="B41" s="1"/>
      <c r="C41" s="1"/>
      <c r="D41" s="1"/>
      <c r="G41" s="6" t="s">
        <v>0</v>
      </c>
      <c r="H41" s="8">
        <v>-157</v>
      </c>
      <c r="I41" s="8">
        <v>-96</v>
      </c>
      <c r="J41" s="8">
        <v>-45</v>
      </c>
      <c r="L41" s="6" t="s">
        <v>99</v>
      </c>
      <c r="M41" s="8">
        <v>18</v>
      </c>
      <c r="N41" s="8">
        <v>55</v>
      </c>
      <c r="O41" s="8">
        <v>74</v>
      </c>
    </row>
    <row r="42" spans="1:15" x14ac:dyDescent="0.3">
      <c r="A42" s="1"/>
      <c r="B42" s="3" t="s">
        <v>4</v>
      </c>
      <c r="C42" s="1"/>
      <c r="D42" s="1"/>
      <c r="E42" s="11"/>
      <c r="G42" s="5"/>
      <c r="H42" s="5"/>
      <c r="I42" s="5"/>
      <c r="J42" s="5"/>
      <c r="L42" s="5"/>
      <c r="M42" s="5"/>
      <c r="N42" s="5"/>
      <c r="O42" s="5"/>
    </row>
    <row r="43" spans="1:15" x14ac:dyDescent="0.3">
      <c r="A43" s="1"/>
      <c r="B43" s="3" t="s">
        <v>3</v>
      </c>
      <c r="C43" s="4">
        <v>2790</v>
      </c>
      <c r="D43" s="4">
        <v>2755</v>
      </c>
      <c r="E43" s="13">
        <v>2387</v>
      </c>
      <c r="G43" s="6" t="s">
        <v>76</v>
      </c>
      <c r="H43" s="8">
        <v>3289</v>
      </c>
      <c r="I43" s="8">
        <v>2455</v>
      </c>
      <c r="J43" s="8">
        <v>3141</v>
      </c>
      <c r="L43" s="6" t="s">
        <v>100</v>
      </c>
      <c r="M43" s="8">
        <v>-3551</v>
      </c>
      <c r="N43" s="8">
        <v>-3803</v>
      </c>
      <c r="O43" s="8">
        <v>-4049</v>
      </c>
    </row>
    <row r="44" spans="1:15" x14ac:dyDescent="0.3">
      <c r="A44" s="1"/>
      <c r="B44" s="3" t="s">
        <v>2</v>
      </c>
      <c r="C44" s="4">
        <v>1047</v>
      </c>
      <c r="D44" s="4">
        <v>1054</v>
      </c>
      <c r="E44" s="13">
        <v>1212</v>
      </c>
      <c r="G44" s="5"/>
      <c r="H44" s="5"/>
      <c r="I44" s="5"/>
      <c r="J44" s="5"/>
      <c r="L44" s="5"/>
      <c r="M44" s="5"/>
      <c r="N44" s="5"/>
      <c r="O44" s="5"/>
    </row>
    <row r="45" spans="1:15" x14ac:dyDescent="0.3">
      <c r="A45" s="1"/>
      <c r="B45" s="1"/>
      <c r="C45" s="1"/>
      <c r="D45" s="1"/>
      <c r="G45" s="6" t="s">
        <v>77</v>
      </c>
      <c r="H45" s="8">
        <v>1192</v>
      </c>
      <c r="I45" s="8">
        <v>894</v>
      </c>
      <c r="J45" s="8">
        <v>1109</v>
      </c>
      <c r="L45" s="6" t="s">
        <v>101</v>
      </c>
      <c r="M45" s="5"/>
      <c r="N45" s="5"/>
      <c r="O45" s="5"/>
    </row>
    <row r="46" spans="1:15" x14ac:dyDescent="0.3">
      <c r="A46" s="1"/>
      <c r="B46" s="3" t="s">
        <v>1</v>
      </c>
      <c r="C46" s="4">
        <v>3837</v>
      </c>
      <c r="D46" s="4">
        <v>3809</v>
      </c>
      <c r="E46" s="13">
        <v>3599</v>
      </c>
      <c r="G46" s="5"/>
      <c r="H46" s="5"/>
      <c r="I46" s="5"/>
      <c r="J46" s="5"/>
      <c r="L46" s="6" t="s">
        <v>102</v>
      </c>
      <c r="M46" s="8">
        <v>-254</v>
      </c>
      <c r="N46" s="8">
        <v>-417</v>
      </c>
      <c r="O46" s="8">
        <v>-29</v>
      </c>
    </row>
    <row r="47" spans="1:15" x14ac:dyDescent="0.3">
      <c r="A47" s="1"/>
      <c r="B47" s="1"/>
      <c r="C47" s="1"/>
      <c r="D47" s="1"/>
      <c r="G47" s="6" t="s">
        <v>78</v>
      </c>
      <c r="H47" s="7">
        <v>2097</v>
      </c>
      <c r="I47" s="7">
        <v>1561</v>
      </c>
      <c r="J47" s="7">
        <v>2032</v>
      </c>
      <c r="L47" s="6" t="s">
        <v>103</v>
      </c>
      <c r="M47" s="8">
        <v>1997</v>
      </c>
      <c r="N47" s="8">
        <v>1739</v>
      </c>
      <c r="O47" s="9">
        <v>0</v>
      </c>
    </row>
    <row r="48" spans="1:15" x14ac:dyDescent="0.3">
      <c r="A48" s="1"/>
      <c r="B48" s="3"/>
      <c r="C48" s="2">
        <v>33070</v>
      </c>
      <c r="D48" s="2">
        <v>33567</v>
      </c>
      <c r="E48" s="14">
        <v>29903</v>
      </c>
      <c r="G48" s="5"/>
      <c r="H48" s="5"/>
      <c r="I48" s="5"/>
      <c r="J48" s="5"/>
      <c r="L48" s="6" t="s">
        <v>104</v>
      </c>
      <c r="M48" s="8">
        <v>557</v>
      </c>
      <c r="N48" s="8">
        <v>280</v>
      </c>
      <c r="O48" s="8">
        <v>128</v>
      </c>
    </row>
    <row r="49" spans="1:15" x14ac:dyDescent="0.3">
      <c r="A49" s="1"/>
      <c r="B49" s="3"/>
      <c r="C49" s="2"/>
      <c r="D49" s="2"/>
      <c r="G49" s="6" t="s">
        <v>79</v>
      </c>
      <c r="H49" s="10">
        <v>6.82</v>
      </c>
      <c r="I49" s="10">
        <v>4.95</v>
      </c>
      <c r="J49" s="10">
        <v>6.44</v>
      </c>
      <c r="L49" s="6" t="s">
        <v>105</v>
      </c>
      <c r="M49" s="8">
        <v>44</v>
      </c>
      <c r="N49" s="8">
        <v>23</v>
      </c>
      <c r="O49" s="8">
        <v>18</v>
      </c>
    </row>
    <row r="50" spans="1:15" x14ac:dyDescent="0.3">
      <c r="A50" s="5"/>
      <c r="B50" s="6" t="s">
        <v>31</v>
      </c>
      <c r="C50" s="5"/>
      <c r="D50" s="5"/>
      <c r="G50" s="5"/>
      <c r="H50" s="5"/>
      <c r="I50" s="5"/>
      <c r="J50" s="5"/>
      <c r="L50" s="6" t="s">
        <v>106</v>
      </c>
      <c r="M50" s="8">
        <v>-187</v>
      </c>
      <c r="N50" s="8">
        <v>-177</v>
      </c>
      <c r="O50" s="8">
        <v>-164</v>
      </c>
    </row>
    <row r="51" spans="1:15" x14ac:dyDescent="0.3">
      <c r="A51" s="5"/>
      <c r="B51" s="5"/>
      <c r="C51" s="5"/>
      <c r="D51" s="5"/>
      <c r="G51" s="6" t="s">
        <v>80</v>
      </c>
      <c r="H51" s="10">
        <v>6.75</v>
      </c>
      <c r="I51" s="10">
        <v>4.91</v>
      </c>
      <c r="J51" s="10">
        <v>6.41</v>
      </c>
      <c r="L51" s="6" t="s">
        <v>107</v>
      </c>
      <c r="M51" s="5"/>
      <c r="N51" s="5"/>
      <c r="O51" s="5"/>
    </row>
    <row r="52" spans="1:15" x14ac:dyDescent="0.3">
      <c r="A52" s="5"/>
      <c r="B52" s="6" t="s">
        <v>32</v>
      </c>
      <c r="C52" s="5"/>
      <c r="D52" s="5"/>
      <c r="L52" s="6" t="s">
        <v>108</v>
      </c>
      <c r="M52" s="8">
        <v>-4857</v>
      </c>
      <c r="N52" s="8">
        <v>-246</v>
      </c>
      <c r="O52" s="8">
        <v>-197</v>
      </c>
    </row>
    <row r="53" spans="1:15" x14ac:dyDescent="0.3">
      <c r="A53" s="5"/>
      <c r="B53" s="6" t="s">
        <v>33</v>
      </c>
      <c r="C53" s="6" t="s">
        <v>34</v>
      </c>
      <c r="D53" s="7">
        <v>251</v>
      </c>
      <c r="E53" s="17">
        <v>417</v>
      </c>
      <c r="L53" s="6" t="s">
        <v>75</v>
      </c>
      <c r="M53" s="8">
        <v>-19</v>
      </c>
      <c r="N53" s="8">
        <v>-18</v>
      </c>
      <c r="O53" s="9">
        <v>0</v>
      </c>
    </row>
    <row r="54" spans="1:15" x14ac:dyDescent="0.3">
      <c r="A54" s="5"/>
      <c r="B54" s="6" t="s">
        <v>35</v>
      </c>
      <c r="C54" s="8">
        <v>1277</v>
      </c>
      <c r="D54" s="8">
        <v>1688</v>
      </c>
      <c r="E54" s="16">
        <v>1635</v>
      </c>
      <c r="L54" s="5"/>
      <c r="M54" s="5"/>
      <c r="N54" s="5"/>
      <c r="O54" s="5"/>
    </row>
    <row r="55" spans="1:15" x14ac:dyDescent="0.3">
      <c r="A55" s="5"/>
      <c r="B55" s="6" t="s">
        <v>36</v>
      </c>
      <c r="C55" s="8">
        <v>1971</v>
      </c>
      <c r="D55" s="8">
        <v>1879</v>
      </c>
      <c r="E55" s="16">
        <v>1613</v>
      </c>
      <c r="L55" s="6" t="s">
        <v>109</v>
      </c>
      <c r="M55" s="8">
        <v>-2719</v>
      </c>
      <c r="N55" s="8">
        <v>1184</v>
      </c>
      <c r="O55" s="8">
        <v>-244</v>
      </c>
    </row>
    <row r="56" spans="1:15" x14ac:dyDescent="0.3">
      <c r="A56" s="5"/>
      <c r="B56" s="6" t="s">
        <v>37</v>
      </c>
      <c r="C56" s="8">
        <v>2063</v>
      </c>
      <c r="D56" s="8">
        <v>1932</v>
      </c>
      <c r="E56" s="16">
        <v>1709</v>
      </c>
      <c r="L56" s="5"/>
      <c r="M56" s="5"/>
      <c r="N56" s="5"/>
      <c r="O56" s="5"/>
    </row>
    <row r="57" spans="1:15" x14ac:dyDescent="0.3">
      <c r="A57" s="5"/>
      <c r="B57" s="5"/>
      <c r="C57" s="5"/>
      <c r="D57" s="5"/>
      <c r="L57" s="6" t="s">
        <v>110</v>
      </c>
      <c r="M57" s="8">
        <v>-3</v>
      </c>
      <c r="N57" s="8">
        <v>5</v>
      </c>
      <c r="O57" s="8">
        <v>-27</v>
      </c>
    </row>
    <row r="58" spans="1:15" x14ac:dyDescent="0.3">
      <c r="A58" s="5"/>
      <c r="B58" s="6" t="s">
        <v>38</v>
      </c>
      <c r="C58" s="8">
        <v>5312</v>
      </c>
      <c r="D58" s="8">
        <v>5750</v>
      </c>
      <c r="E58" s="16">
        <v>5374</v>
      </c>
      <c r="L58" s="5"/>
      <c r="M58" s="5"/>
      <c r="N58" s="5"/>
      <c r="O58" s="5"/>
    </row>
    <row r="59" spans="1:15" x14ac:dyDescent="0.3">
      <c r="A59" s="5"/>
      <c r="B59" s="5"/>
      <c r="C59" s="5"/>
      <c r="D59" s="5"/>
      <c r="L59" s="6" t="s">
        <v>111</v>
      </c>
      <c r="M59" s="8">
        <v>-2009</v>
      </c>
      <c r="N59" s="8">
        <v>2074</v>
      </c>
      <c r="O59" s="8">
        <v>515</v>
      </c>
    </row>
    <row r="60" spans="1:15" x14ac:dyDescent="0.3">
      <c r="A60" s="5"/>
      <c r="B60" s="6" t="s">
        <v>39</v>
      </c>
      <c r="C60" s="8">
        <v>4736</v>
      </c>
      <c r="D60" s="8">
        <v>2739</v>
      </c>
      <c r="E60" s="16">
        <v>1250</v>
      </c>
      <c r="L60" s="6" t="s">
        <v>112</v>
      </c>
      <c r="M60" s="8">
        <v>4917</v>
      </c>
      <c r="N60" s="8">
        <v>2843</v>
      </c>
      <c r="O60" s="8">
        <v>2328</v>
      </c>
    </row>
    <row r="61" spans="1:15" x14ac:dyDescent="0.3">
      <c r="A61" s="5"/>
      <c r="B61" s="5"/>
      <c r="C61" s="5"/>
      <c r="D61" s="5"/>
      <c r="L61" s="5"/>
      <c r="M61" s="5"/>
      <c r="N61" s="5"/>
      <c r="O61" s="5"/>
    </row>
    <row r="62" spans="1:15" x14ac:dyDescent="0.3">
      <c r="A62" s="5"/>
      <c r="B62" s="6" t="s">
        <v>40</v>
      </c>
      <c r="C62" s="5"/>
      <c r="D62" s="5"/>
      <c r="E62" s="15"/>
      <c r="L62" s="6" t="s">
        <v>113</v>
      </c>
      <c r="M62" s="7">
        <v>2908</v>
      </c>
      <c r="N62" s="7">
        <v>4917</v>
      </c>
      <c r="O62" s="7">
        <v>2843</v>
      </c>
    </row>
    <row r="63" spans="1:15" x14ac:dyDescent="0.3">
      <c r="A63" s="5"/>
      <c r="B63" s="6" t="s">
        <v>15</v>
      </c>
      <c r="C63" s="8">
        <v>2114</v>
      </c>
      <c r="D63" s="8">
        <v>1652</v>
      </c>
      <c r="E63" s="16">
        <v>836</v>
      </c>
    </row>
    <row r="64" spans="1:15" x14ac:dyDescent="0.3">
      <c r="A64" s="5"/>
      <c r="B64" s="6" t="s">
        <v>41</v>
      </c>
      <c r="C64" s="5"/>
      <c r="D64" s="5"/>
      <c r="E64" s="15"/>
      <c r="G64" s="33" t="s">
        <v>117</v>
      </c>
      <c r="H64" s="33"/>
      <c r="I64" s="33"/>
      <c r="J64" s="33"/>
      <c r="K64" s="33"/>
    </row>
    <row r="65" spans="1:11" x14ac:dyDescent="0.3">
      <c r="A65" s="5"/>
      <c r="B65" s="6" t="s">
        <v>42</v>
      </c>
      <c r="C65" s="8">
        <v>3484</v>
      </c>
      <c r="D65" s="8">
        <v>3916</v>
      </c>
      <c r="E65" s="16">
        <v>5582</v>
      </c>
      <c r="H65" s="22">
        <v>2014</v>
      </c>
      <c r="I65" s="22">
        <v>2013</v>
      </c>
      <c r="J65" s="22">
        <v>2012</v>
      </c>
      <c r="K65" s="23" t="s">
        <v>116</v>
      </c>
    </row>
    <row r="66" spans="1:11" x14ac:dyDescent="0.3">
      <c r="A66" s="5"/>
      <c r="B66" s="6" t="s">
        <v>43</v>
      </c>
      <c r="C66" s="8">
        <v>1038</v>
      </c>
      <c r="D66" s="8">
        <v>987</v>
      </c>
      <c r="E66" s="16">
        <v>963</v>
      </c>
      <c r="G66" s="20" t="s">
        <v>114</v>
      </c>
      <c r="H66" s="25">
        <f>C28/C58</f>
        <v>1.8228539156626506</v>
      </c>
      <c r="I66" s="25">
        <f>D28/D58</f>
        <v>1.960695652173913</v>
      </c>
      <c r="J66" s="25">
        <f>E28/E58</f>
        <v>1.6851507257164124</v>
      </c>
      <c r="K66">
        <v>1.57</v>
      </c>
    </row>
    <row r="67" spans="1:11" x14ac:dyDescent="0.3">
      <c r="A67" s="5"/>
      <c r="B67" s="6" t="s">
        <v>44</v>
      </c>
      <c r="C67" s="8">
        <v>758</v>
      </c>
      <c r="D67" s="8">
        <v>778</v>
      </c>
      <c r="E67" s="16">
        <v>784</v>
      </c>
      <c r="G67" s="21" t="s">
        <v>115</v>
      </c>
      <c r="H67" s="26">
        <f>(C28-C24)/C58</f>
        <v>1.7356927710843373</v>
      </c>
      <c r="I67" s="26">
        <f>(D28-D24)/D58</f>
        <v>1.8812173913043477</v>
      </c>
      <c r="J67" s="26">
        <f>(E28-E24)/E58</f>
        <v>1.6032750279121697</v>
      </c>
      <c r="K67">
        <v>1.34</v>
      </c>
    </row>
    <row r="68" spans="1:11" x14ac:dyDescent="0.3">
      <c r="A68" s="5"/>
      <c r="B68" s="6" t="s">
        <v>45</v>
      </c>
      <c r="C68" s="8">
        <v>206</v>
      </c>
      <c r="D68" s="8">
        <v>227</v>
      </c>
      <c r="E68" s="16">
        <v>251</v>
      </c>
    </row>
    <row r="69" spans="1:11" x14ac:dyDescent="0.3">
      <c r="A69" s="5"/>
      <c r="B69" s="6" t="s">
        <v>46</v>
      </c>
      <c r="C69" s="8">
        <v>145</v>
      </c>
      <c r="D69" s="8">
        <v>120</v>
      </c>
      <c r="E69" s="16">
        <v>136</v>
      </c>
      <c r="G69" s="33" t="s">
        <v>118</v>
      </c>
      <c r="H69" s="33"/>
      <c r="I69" s="33"/>
      <c r="J69" s="33"/>
      <c r="K69" s="33"/>
    </row>
    <row r="70" spans="1:11" x14ac:dyDescent="0.3">
      <c r="A70" s="5"/>
      <c r="B70" s="5"/>
      <c r="C70" s="5"/>
      <c r="D70" s="5"/>
      <c r="H70" s="22">
        <v>2014</v>
      </c>
      <c r="I70" s="22">
        <v>2013</v>
      </c>
      <c r="J70" s="22">
        <v>2012</v>
      </c>
      <c r="K70" s="23" t="s">
        <v>116</v>
      </c>
    </row>
    <row r="71" spans="1:11" x14ac:dyDescent="0.3">
      <c r="A71" s="5"/>
      <c r="B71" s="6" t="s">
        <v>47</v>
      </c>
      <c r="C71" s="8">
        <v>7745</v>
      </c>
      <c r="D71" s="8">
        <v>7680</v>
      </c>
      <c r="E71" s="16">
        <v>8552</v>
      </c>
      <c r="G71" t="s">
        <v>119</v>
      </c>
      <c r="H71" s="28">
        <f>SUM(H23:H28)/C24</f>
        <v>78.172786177105834</v>
      </c>
      <c r="I71" s="28">
        <f>SUM(I23:I28)/D24</f>
        <v>77.470459518599569</v>
      </c>
      <c r="J71" s="28">
        <f>SUM(J23:J28)/E24</f>
        <v>77.204545454545453</v>
      </c>
      <c r="K71">
        <v>24.61</v>
      </c>
    </row>
    <row r="72" spans="1:11" x14ac:dyDescent="0.3">
      <c r="G72" t="s">
        <v>120</v>
      </c>
      <c r="H72" s="28">
        <f>C23/(H20/365)</f>
        <v>43.735598130225824</v>
      </c>
      <c r="I72" s="28">
        <f>D23/(I20/365)</f>
        <v>41.571115677286791</v>
      </c>
      <c r="J72" s="28">
        <f>E23/(J20/365)</f>
        <v>40.228678537956888</v>
      </c>
      <c r="K72" s="28"/>
    </row>
    <row r="73" spans="1:11" x14ac:dyDescent="0.3">
      <c r="A73" s="5"/>
      <c r="B73" s="6" t="s">
        <v>48</v>
      </c>
      <c r="C73" s="5"/>
      <c r="D73" s="5"/>
      <c r="G73" t="s">
        <v>121</v>
      </c>
      <c r="H73" s="28">
        <f>H20/C37</f>
        <v>1.1198299378240888</v>
      </c>
      <c r="I73" s="28">
        <f>I20/D37</f>
        <v>1.1621139363404971</v>
      </c>
      <c r="J73" s="28">
        <f>J20/E37</f>
        <v>1.1801791837186153</v>
      </c>
      <c r="K73" s="28"/>
    </row>
    <row r="74" spans="1:11" x14ac:dyDescent="0.3">
      <c r="A74" s="5"/>
      <c r="B74" s="5"/>
      <c r="C74" s="5"/>
      <c r="D74" s="5"/>
      <c r="G74" t="s">
        <v>122</v>
      </c>
      <c r="H74" s="28">
        <f>H20/C28</f>
        <v>4.7058762780130126</v>
      </c>
      <c r="I74" s="28">
        <f>I20/D28</f>
        <v>3.928241972680504</v>
      </c>
      <c r="J74" s="28">
        <f>J20/E28</f>
        <v>4.7128975265017665</v>
      </c>
      <c r="K74" s="28"/>
    </row>
    <row r="75" spans="1:11" x14ac:dyDescent="0.3">
      <c r="A75" s="5"/>
      <c r="B75" s="6" t="s">
        <v>49</v>
      </c>
      <c r="C75" s="5"/>
      <c r="D75" s="5"/>
    </row>
    <row r="76" spans="1:11" x14ac:dyDescent="0.3">
      <c r="A76" s="5"/>
      <c r="B76" s="6" t="s">
        <v>50</v>
      </c>
      <c r="C76" s="5"/>
      <c r="D76" s="5"/>
      <c r="G76" s="33" t="s">
        <v>123</v>
      </c>
      <c r="H76" s="33"/>
      <c r="I76" s="33"/>
      <c r="J76" s="33"/>
      <c r="K76" s="33"/>
    </row>
    <row r="77" spans="1:11" x14ac:dyDescent="0.3">
      <c r="A77" s="5"/>
      <c r="B77" s="6" t="s">
        <v>51</v>
      </c>
      <c r="C77" s="5"/>
      <c r="D77" s="5"/>
      <c r="H77" s="22">
        <v>2014</v>
      </c>
      <c r="I77" s="22">
        <v>2013</v>
      </c>
      <c r="J77" s="22">
        <v>2012</v>
      </c>
      <c r="K77" s="23" t="s">
        <v>116</v>
      </c>
    </row>
    <row r="78" spans="1:11" x14ac:dyDescent="0.3">
      <c r="A78" s="5"/>
      <c r="B78" s="6" t="s">
        <v>52</v>
      </c>
      <c r="C78" s="8">
        <v>32</v>
      </c>
      <c r="D78" s="8">
        <v>32</v>
      </c>
      <c r="E78" s="18">
        <v>32</v>
      </c>
      <c r="G78" t="s">
        <v>124</v>
      </c>
      <c r="H78" s="28">
        <f>(C55+C60)/C37</f>
        <v>0.16482760315548892</v>
      </c>
      <c r="I78" s="28">
        <f>(D55+D60)/D37</f>
        <v>0.12117872418588785</v>
      </c>
      <c r="J78" s="28">
        <f>(E55+E60)/E37</f>
        <v>7.9167127530140477E-2</v>
      </c>
      <c r="K78">
        <v>0.92</v>
      </c>
    </row>
    <row r="79" spans="1:11" x14ac:dyDescent="0.3">
      <c r="A79" s="5"/>
      <c r="B79" s="6" t="s">
        <v>53</v>
      </c>
      <c r="C79" s="8">
        <v>2643</v>
      </c>
      <c r="D79" s="8">
        <v>2668</v>
      </c>
      <c r="E79" s="18">
        <v>2595</v>
      </c>
      <c r="G79" t="s">
        <v>125</v>
      </c>
      <c r="H79" s="30">
        <f>(C58+C60)/(C28+C37)</f>
        <v>0.19946797951324097</v>
      </c>
      <c r="I79" s="30">
        <f t="shared" ref="I79:J79" si="0">(D58+D60)/(D28+D37)</f>
        <v>0.17190126156774599</v>
      </c>
      <c r="J79" s="30">
        <f t="shared" si="0"/>
        <v>0.14648385670057495</v>
      </c>
      <c r="K79" s="30"/>
    </row>
    <row r="80" spans="1:11" x14ac:dyDescent="0.3">
      <c r="A80" s="5"/>
      <c r="B80" s="6" t="s">
        <v>54</v>
      </c>
      <c r="C80" s="8">
        <v>20429</v>
      </c>
      <c r="D80" s="8">
        <v>18519</v>
      </c>
      <c r="E80" s="18">
        <v>17134</v>
      </c>
      <c r="G80" t="s">
        <v>126</v>
      </c>
      <c r="H80" s="28">
        <f>(H43/H45)</f>
        <v>2.7592281879194629</v>
      </c>
      <c r="I80" s="28">
        <f t="shared" ref="I80:J80" si="1">(I43/I45)</f>
        <v>2.7460850111856825</v>
      </c>
      <c r="J80" s="28">
        <f t="shared" si="1"/>
        <v>2.8322813345356175</v>
      </c>
      <c r="K80" s="28"/>
    </row>
    <row r="81" spans="1:14" ht="28.8" x14ac:dyDescent="0.3">
      <c r="A81" s="5"/>
      <c r="B81" s="6" t="s">
        <v>55</v>
      </c>
      <c r="C81" s="8">
        <v>-3694</v>
      </c>
      <c r="D81" s="8">
        <v>-3820</v>
      </c>
      <c r="E81" s="18">
        <v>-4953</v>
      </c>
      <c r="G81" s="24" t="s">
        <v>135</v>
      </c>
      <c r="H81" s="28">
        <f>(H43+H45+H26)/H20</f>
        <v>0.1551122522878399</v>
      </c>
      <c r="I81" s="28">
        <f t="shared" ref="I81:J81" si="2">(I43+I45+I26)/I20</f>
        <v>0.12949624043172941</v>
      </c>
      <c r="J81" s="28">
        <f t="shared" si="2"/>
        <v>0.14908622305529523</v>
      </c>
      <c r="K81" s="28"/>
    </row>
    <row r="82" spans="1:14" x14ac:dyDescent="0.3">
      <c r="A82" s="5"/>
      <c r="B82" s="6" t="s">
        <v>56</v>
      </c>
      <c r="C82" s="8">
        <v>-4133</v>
      </c>
      <c r="D82" s="8">
        <v>-1</v>
      </c>
      <c r="E82" s="18">
        <v>-81</v>
      </c>
    </row>
    <row r="83" spans="1:14" x14ac:dyDescent="0.3">
      <c r="A83" s="5"/>
      <c r="B83" s="5"/>
      <c r="C83" s="5"/>
      <c r="D83" s="5"/>
      <c r="G83" s="33" t="s">
        <v>127</v>
      </c>
      <c r="H83" s="33"/>
      <c r="I83" s="33"/>
      <c r="J83" s="33"/>
      <c r="K83" s="33"/>
    </row>
    <row r="84" spans="1:14" x14ac:dyDescent="0.3">
      <c r="A84" s="5"/>
      <c r="B84" s="6" t="s">
        <v>57</v>
      </c>
      <c r="C84" s="8">
        <v>15277</v>
      </c>
      <c r="D84" s="8">
        <v>17398</v>
      </c>
      <c r="E84" s="18">
        <v>14727</v>
      </c>
      <c r="H84" s="22">
        <v>2014</v>
      </c>
      <c r="I84" s="22">
        <v>2013</v>
      </c>
      <c r="J84" s="22">
        <v>2012</v>
      </c>
      <c r="K84" s="23" t="s">
        <v>116</v>
      </c>
    </row>
    <row r="85" spans="1:14" x14ac:dyDescent="0.3">
      <c r="A85" s="5"/>
      <c r="B85" s="5"/>
      <c r="C85" s="5"/>
      <c r="D85" s="5"/>
      <c r="G85" s="21" t="s">
        <v>128</v>
      </c>
      <c r="H85" s="26">
        <f>H43/C37</f>
        <v>8.0828684475682588E-2</v>
      </c>
      <c r="I85" s="26">
        <f t="shared" ref="I85:J85" si="3">I43/D37</f>
        <v>6.4420478102285544E-2</v>
      </c>
      <c r="J85" s="26">
        <f t="shared" si="3"/>
        <v>8.6854330273199873E-2</v>
      </c>
      <c r="K85" s="21"/>
      <c r="L85" s="21"/>
    </row>
    <row r="86" spans="1:14" x14ac:dyDescent="0.3">
      <c r="A86" s="5"/>
      <c r="B86" s="6" t="s">
        <v>0</v>
      </c>
      <c r="C86" s="7">
        <v>33070</v>
      </c>
      <c r="D86" s="7">
        <v>33567</v>
      </c>
      <c r="E86" s="19">
        <v>29903</v>
      </c>
      <c r="G86" s="21" t="s">
        <v>129</v>
      </c>
      <c r="H86" s="26">
        <f>H47/C37</f>
        <v>5.1534737411221151E-2</v>
      </c>
      <c r="I86" s="26">
        <f t="shared" ref="I86:J86" si="4">I47/D37</f>
        <v>4.0961452675221076E-2</v>
      </c>
      <c r="J86" s="26">
        <f t="shared" si="4"/>
        <v>5.6188474726247099E-2</v>
      </c>
      <c r="K86" s="21">
        <v>8.94</v>
      </c>
      <c r="L86" s="21"/>
    </row>
    <row r="87" spans="1:14" x14ac:dyDescent="0.3">
      <c r="G87" s="21" t="s">
        <v>130</v>
      </c>
      <c r="H87" s="26">
        <f>H32/C84</f>
        <v>2.7571512731557242</v>
      </c>
      <c r="I87" s="26">
        <f t="shared" ref="I87:J87" si="5">I32/D84</f>
        <v>2.3988964248764226</v>
      </c>
      <c r="J87" s="26">
        <f t="shared" si="5"/>
        <v>2.6817410198954303</v>
      </c>
      <c r="K87" s="21">
        <v>35.86</v>
      </c>
      <c r="L87" s="21"/>
    </row>
    <row r="89" spans="1:14" x14ac:dyDescent="0.3">
      <c r="G89" s="33" t="s">
        <v>131</v>
      </c>
      <c r="H89" s="33"/>
      <c r="I89" s="33"/>
      <c r="J89" s="33"/>
      <c r="K89" s="33"/>
    </row>
    <row r="90" spans="1:14" x14ac:dyDescent="0.3">
      <c r="H90" s="22">
        <v>2014</v>
      </c>
      <c r="I90" s="22">
        <v>2013</v>
      </c>
      <c r="J90" s="22">
        <v>2012</v>
      </c>
      <c r="K90" s="23" t="s">
        <v>116</v>
      </c>
    </row>
    <row r="91" spans="1:14" x14ac:dyDescent="0.3">
      <c r="G91" s="21" t="s">
        <v>132</v>
      </c>
      <c r="H91" s="21"/>
      <c r="I91" s="21"/>
      <c r="J91" s="21"/>
      <c r="K91" s="21">
        <v>25.91</v>
      </c>
      <c r="L91" s="21"/>
    </row>
    <row r="92" spans="1:14" ht="29.4" customHeight="1" x14ac:dyDescent="0.3">
      <c r="G92" s="24" t="s">
        <v>134</v>
      </c>
      <c r="H92" s="21"/>
      <c r="I92" s="21"/>
      <c r="J92" s="21"/>
      <c r="K92" s="21">
        <v>15.46</v>
      </c>
      <c r="L92" s="21"/>
    </row>
    <row r="93" spans="1:14" ht="28.2" customHeight="1" x14ac:dyDescent="0.3">
      <c r="G93" s="24" t="s">
        <v>133</v>
      </c>
      <c r="H93" s="21"/>
      <c r="I93" s="21"/>
      <c r="J93" s="21"/>
      <c r="K93" s="21">
        <v>5.81</v>
      </c>
      <c r="L93" s="21"/>
    </row>
    <row r="95" spans="1:14" x14ac:dyDescent="0.3">
      <c r="G95" s="36" t="s">
        <v>136</v>
      </c>
      <c r="H95" s="36"/>
      <c r="I95" s="36"/>
      <c r="J95" s="36"/>
      <c r="K95" s="36"/>
      <c r="L95" s="36"/>
      <c r="M95" s="36"/>
      <c r="N95" s="36"/>
    </row>
    <row r="96" spans="1:14" x14ac:dyDescent="0.3">
      <c r="G96" t="s">
        <v>137</v>
      </c>
      <c r="H96" s="34" t="s">
        <v>138</v>
      </c>
      <c r="I96" s="34"/>
      <c r="J96" s="34" t="s">
        <v>139</v>
      </c>
      <c r="K96" s="34"/>
      <c r="L96" s="35" t="s">
        <v>140</v>
      </c>
      <c r="M96" s="35"/>
      <c r="N96" t="s">
        <v>116</v>
      </c>
    </row>
    <row r="97" spans="2:13" x14ac:dyDescent="0.3">
      <c r="B97" t="s">
        <v>141</v>
      </c>
      <c r="F97" s="37">
        <v>2014</v>
      </c>
      <c r="H97" s="35"/>
      <c r="I97" s="35"/>
      <c r="J97" s="35"/>
      <c r="K97" s="35"/>
      <c r="L97" s="35"/>
      <c r="M97" s="35"/>
    </row>
    <row r="98" spans="2:13" x14ac:dyDescent="0.3">
      <c r="F98" s="37">
        <v>2013</v>
      </c>
      <c r="H98" s="35"/>
      <c r="I98" s="35"/>
      <c r="J98" s="35"/>
      <c r="K98" s="35"/>
      <c r="L98" s="35"/>
      <c r="M98" s="35"/>
    </row>
    <row r="99" spans="2:13" x14ac:dyDescent="0.3">
      <c r="F99" s="37">
        <v>2012</v>
      </c>
      <c r="H99" s="35"/>
      <c r="I99" s="35"/>
      <c r="J99" s="35"/>
      <c r="K99" s="35"/>
      <c r="L99" s="35"/>
      <c r="M99" s="35"/>
    </row>
  </sheetData>
  <mergeCells count="26">
    <mergeCell ref="L97:M97"/>
    <mergeCell ref="L98:M98"/>
    <mergeCell ref="L99:M99"/>
    <mergeCell ref="H97:I97"/>
    <mergeCell ref="H98:I98"/>
    <mergeCell ref="H99:I99"/>
    <mergeCell ref="J97:K97"/>
    <mergeCell ref="J98:K98"/>
    <mergeCell ref="J99:K99"/>
    <mergeCell ref="H96:I96"/>
    <mergeCell ref="J96:K96"/>
    <mergeCell ref="L96:M96"/>
    <mergeCell ref="G89:K89"/>
    <mergeCell ref="G95:N95"/>
    <mergeCell ref="G83:K83"/>
    <mergeCell ref="G76:K76"/>
    <mergeCell ref="G69:K69"/>
    <mergeCell ref="A7:D7"/>
    <mergeCell ref="A8:D8"/>
    <mergeCell ref="G64:K64"/>
    <mergeCell ref="A6:D6"/>
    <mergeCell ref="A1:D1"/>
    <mergeCell ref="A2:D2"/>
    <mergeCell ref="A3:D3"/>
    <mergeCell ref="A4:D4"/>
    <mergeCell ref="A5:D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Cuthbert</dc:creator>
  <cp:lastModifiedBy>Michael Cuthbert</cp:lastModifiedBy>
  <dcterms:created xsi:type="dcterms:W3CDTF">2014-09-13T04:54:00Z</dcterms:created>
  <dcterms:modified xsi:type="dcterms:W3CDTF">2014-09-25T13:55:21Z</dcterms:modified>
</cp:coreProperties>
</file>