
<file path=[Content_Types].xml><?xml version="1.0" encoding="utf-8"?>
<Types xmlns="http://schemas.openxmlformats.org/package/2006/content-types">
  <Default Extension="bin" ContentType="application/vnd.openxmlformats-officedocument.oleObject"/>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035" yWindow="-15" windowWidth="15480" windowHeight="11640"/>
  </bookViews>
  <sheets>
    <sheet name="Model" sheetId="5" r:id="rId1"/>
  </sheets>
  <definedNames>
    <definedName name="_xlnm.Print_Area" localSheetId="0">Model!$A$1:$I$173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85" i="5"/>
  <c r="C186"/>
  <c r="B93"/>
  <c r="B82"/>
  <c r="B83"/>
  <c r="B192"/>
  <c r="C187"/>
  <c r="C188"/>
</calcChain>
</file>

<file path=xl/sharedStrings.xml><?xml version="1.0" encoding="utf-8"?>
<sst xmlns="http://schemas.openxmlformats.org/spreadsheetml/2006/main" count="79" uniqueCount="73">
  <si>
    <t>The standard form of the EOQ model requires the following assumptions:</t>
  </si>
  <si>
    <t>· All carrying costs are variable, so carrying costs change proportionally with changes in inventory levels</t>
  </si>
  <si>
    <t>The economic (optimal) order quantity (EOQ) is that order quantity which minimizes total inventory costs.  Thus, we have a standard optimization problem, and the solution is to take the first derivative of the TIC with respect to quantity and set it equal to zero:</t>
  </si>
  <si>
    <t>· All values are known with certainty and constant over time.</t>
  </si>
  <si>
    <t>e. What is Webster's added cost if it orders 400 units at a time rather than the EOQ quantity?  What if it orders 600 per order?</t>
  </si>
  <si>
    <t xml:space="preserve">j.   How would these factors affect an EOQ analysis?   </t>
  </si>
  <si>
    <t xml:space="preserve">      (1.)  The use of just-in-time procedures.</t>
  </si>
  <si>
    <t xml:space="preserve">     (2.)  The use of air freight for deliveries.</t>
  </si>
  <si>
    <t xml:space="preserve">      (3.)  The use of a computerized inventory control system, wherein as units were removed from stock, an electronic system automatically reduced the inventory account and, when the order point was hit, automatically sent an electronic message to the supplier placing an order.  The electronic system ensures that inventory records are accurate, and that orders are placed promptly.</t>
  </si>
  <si>
    <t xml:space="preserve">  (4.) The manufacturing plant is redesigned and automated.  Computerized process equipment and state-of-the-art robotics are installed, making the plant highly flexible in the sense that the company can switch from the production of one item to another at a minimum cost and quite quickly.  This makes short production runs more feasible than under the old plant setup.</t>
  </si>
  <si>
    <t>g.  Of course, there is uncertainty in Webster's usage rate as well as in delivery times, so the company must carry a safety stock to avoid running out of chips and having to halt production.  If a 200-unit safety stock is carried, what effect would this have on total inventory costs?  What is the new reorder point?  What protection does the safety stock provide if usage increases, or if delivery is delayed?</t>
  </si>
  <si>
    <t>There are two ways to view the impact of safety stocks on total inventory costs.  Webster's total cost of carrying the operating inventory is $20,000 (see part d).  Now the cost of carrying an additional 200 units is CP(safety stock) = 0.2($200)(200) = $8,000. Thus, total inventory costs are increased by $8,000, for a total of $20,000 + $8,000 = $28,000.</t>
  </si>
  <si>
    <t>Another approach is to recognize that, with a 200-unit safety stock, Webster's average inventory is now (500/2) + 200 = 450 units.  Thus, its total inventory cost, including safety stock, is $28,000:</t>
  </si>
  <si>
    <t>TIC = CP(average inventory) + F(S/Q)</t>
  </si>
  <si>
    <t xml:space="preserve">    = 0.2($200)(450) + $1,000(5,000/500) </t>
  </si>
  <si>
    <t xml:space="preserve">    = $18,000 + $10,000 = $28,000.</t>
  </si>
  <si>
    <t>Webster must still reorder when the operating inventory reaches 192 units.  However, with a safety stock of 200 units in addition to the operating inventory, the reorder point becomes 200 + 192 = 392 units. Since Webster will reorder when its microchip inventory reaches 392 units, and since the expected delivery time is 2 weeks, Webster's normal 96 unit usage could rise to 392/2 = 196 units per week over the 2-week delivery period without causing a stockout.  Similarly, if usage remains at the expected 96 units per week, Webster could operate for 392/96 » 4 weeks versus the normal two weeks while awaiting delivery of an order.</t>
  </si>
  <si>
    <t>h. Now suppose Webster's supplier offers a discount of 1 percent on orders of 1,000 or more.  Should Webster take the discount?  Why or why not?</t>
  </si>
  <si>
    <t>First, note that since the discount will only affect the orders for the operating inventory, the discount decision need not take account of the safety stock.  Webster's current total cost of its operating inventory is $20,000 (see part d).  If Webster increases its order quantity to 1,000 units, then its total costs for the operating inventory would be $24,800:</t>
  </si>
  <si>
    <t xml:space="preserve">    = 0.2($198)(1,000/2) + $1,000(5,000/1,000) = $19,800 + $5,000</t>
  </si>
  <si>
    <t xml:space="preserve">    = $24,800.</t>
  </si>
  <si>
    <t>Note that we have reduced the unit price by the amount of the discount. Since total costs are $24,800 if Webster orders 1,000 chips at a time, the incremental annual cost of taking the discount is $24,800 - $20,000 = $4,800.  However, Webster would save 1 percent on each chip, for a total annual savings of 0.01($200)(5,000) = $10,000.  Thus, the net effect is that Webster would save $10,000 - $4,800 = $5,200 if it takes the discount, and hence it should do so.</t>
  </si>
  <si>
    <t>i. For many firms, inventory usage is not uniform throughout the year, but, rather, follows some seasonal pattern.  Can the EOQ model be used in this situation?  If so, how?</t>
  </si>
  <si>
    <t>The EOQ model can still be used if there are seasonal variations in usage, but it must be applied to shorter periods during which usage is approximately constant.  For example, assume that the usage rate is constant, but different, during the summer and winter periods.  The EOQ model could be applied separately, using the appropriate annual usage rate, to each period, and during the transitional fall and spring seasons inventories would be either run down or built up with special seasonal orders.</t>
  </si>
  <si>
    <t>Just-in-time procedures are designed specifically to reduce inventories. If a just in time system were put in place, it would largely obviate the need for using the EOQ model.</t>
  </si>
  <si>
    <t>Air freight would presumably shorten delivery times and reduce the need for safety stocks.  It might or might not affect the EOQ.</t>
  </si>
  <si>
    <t>Computerized control systems would, generally, enable the company to keep better track of its existing inventory.  This would probably reduce safety stocks, and it might or might not affect the EOQ.</t>
  </si>
  <si>
    <t>The trend in manufacturing is toward flexibly designed plants, which permit small production runs without high setup costs.  This reduces inventory holdings of final goods.</t>
  </si>
  <si>
    <t>a.  Why is inventory management vital to the health of most firms?</t>
  </si>
  <si>
    <t>Inventory management is critical to the financial success of most firms. If insufficient inventories are carried, a firm will lose sales. Conversely, if excess inventories are carried, a firm will incur higher costs than necessary.  Worst of all, if a firm carries large inventories, but of the wrong items, it will incur high costs and still lose sales.</t>
  </si>
  <si>
    <t>b.  What assumptions underlie the EOQ Model?</t>
  </si>
  <si>
    <t>· Inventory usage is uniform over time.  For example, a retailer would sell the same number of units each day.</t>
  </si>
  <si>
    <t>· All ordering costs are fixed per order; that is, the company pays a fixed amount to order and receive each shipment of inventory, regardless of the number of units ordered.</t>
  </si>
  <si>
    <t>These assumed conditions are not met in the real world, and, as a result, safety stocks are carried, and these stocks raise average inventory holdings above the amounts that result from the "pure" EOQ model.</t>
  </si>
  <si>
    <t>Andria Mullins, financial manager of Webster Eelectronics, has been asked by the firm's CEO, Fred Weygandt, to evaluate the company's inventory control techniques and to lead a discussion of the subject with the senior executives.  Andria plans to use as an example one of Webster's "big ticket" items, a customized computer microchip which the firm uses in its laptop computer.  Each chip costs Webster $200, and in addition it must pay its supplier a $1,000 setup fee on each order. Further, the minimum order size is 250 units; Webster's annual usage forecast is 5,000 units; and the annual carrying cost of this item is estimated to be 20 percent of the average inventory value.
 Andria plans to begin her session with the senior executives by reviewing some basic inventory concepts, after which she will apply the EOQ model to Webster's microchip inventory.  As her assistant, you have been asked to help her by answering the following questions:</t>
  </si>
  <si>
    <t>c. Write out the formula for the total costs of carrying and ordering inventory, and then use the formula to derive the EOQ model.</t>
  </si>
  <si>
    <t xml:space="preserve">TIC = total carrying costs + total ordering costs = CP(Q/2) + F(S/Q)      </t>
  </si>
  <si>
    <t>C = annual carrying cost as a percentage of inventory value.</t>
  </si>
  <si>
    <t>P = purchase price per unit.</t>
  </si>
  <si>
    <t>Q = number of units in each order.</t>
  </si>
  <si>
    <t>F = fixed costs per order.</t>
  </si>
  <si>
    <t>S = annual usage in units.</t>
  </si>
  <si>
    <t>Note that S/Q is the number of orders placed each year, and, if no safety stocks are carried, Q/2 is the average number of units carried in inventory during the year.</t>
  </si>
  <si>
    <t>Solving for Q gives us:</t>
  </si>
  <si>
    <t>d. What is the EOQ for custom microchips?  What are total inventory costs if the EOQ is ordered?</t>
  </si>
  <si>
    <t>TIC = CP(Q/2) + F(S/Q)</t>
  </si>
  <si>
    <t xml:space="preserve">    = 0.2($200)(500/2) + $1,000(5,000/500)</t>
  </si>
  <si>
    <t xml:space="preserve">    = $40(250) + $1,000(10) = $10,000 + $10,000 = $20,000.</t>
  </si>
  <si>
    <t>C =</t>
  </si>
  <si>
    <t>P =</t>
  </si>
  <si>
    <t>F =</t>
  </si>
  <si>
    <t>S =</t>
  </si>
  <si>
    <t>EOQ =</t>
  </si>
  <si>
    <t>TIC =</t>
  </si>
  <si>
    <t>Order quantity =</t>
  </si>
  <si>
    <t>plug in 400 and 600</t>
  </si>
  <si>
    <t>@400, TIC = 20,500</t>
  </si>
  <si>
    <t>@600, TIC = 20,333</t>
  </si>
  <si>
    <t>f.  Suppose it takes 2 weeks for Webster's supplier to set up production, make and test the chips, and deliver them to Webster's plant.  Assuming certainty in delivery times and usage, at what inventory level should Webster reorder?  (assume a 52-week year, and assume that Webster orders the EOQ amount.</t>
  </si>
  <si>
    <t>Applying this to cash management:</t>
  </si>
  <si>
    <t>Monthly cash deficit (cash needs)</t>
  </si>
  <si>
    <t xml:space="preserve">Opportunity cost for cash </t>
  </si>
  <si>
    <t>Brokerage costs for each transaction</t>
  </si>
  <si>
    <t>Total cash needs per year</t>
  </si>
  <si>
    <t>EOQ = Optimal cash transfer</t>
  </si>
  <si>
    <t>Number of times to liquidate per year</t>
  </si>
  <si>
    <t>Number of weeks between liquidations</t>
  </si>
  <si>
    <t>carrying--or opportunity--cost</t>
  </si>
  <si>
    <t>order/transaction</t>
  </si>
  <si>
    <t>cost</t>
  </si>
  <si>
    <t>Optimal cash transfer size for various order costs and carrying costs</t>
  </si>
  <si>
    <t>Chapter 23.  Mini Case for Other Topics in Working Capital Management</t>
  </si>
  <si>
    <t>With an annual usage of 5,000 units, Webster's weekly usage rate is 5,000/52 ~ 96 units.  If the order lead time is 2 weeks, then Webster must reorder each time its inventory reaches 2(96) = 192 units.  Then, after 2 weeks, as it uses its last microchip, the new order of 500 chips arrives.</t>
  </si>
</sst>
</file>

<file path=xl/styles.xml><?xml version="1.0" encoding="utf-8"?>
<styleSheet xmlns="http://schemas.openxmlformats.org/spreadsheetml/2006/main">
  <numFmts count="8">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_(* #,##0_);_(* \(#,##0\);_(* &quot;-&quot;??_);_(@_)"/>
    <numFmt numFmtId="167" formatCode="_(&quot;$&quot;* #,##0_);_(&quot;$&quot;* \(#,##0\);_(&quot;$&quot;* &quot;-&quot;??_);_(@_)"/>
  </numFmts>
  <fonts count="13">
    <font>
      <sz val="10"/>
      <name val="Arial"/>
    </font>
    <font>
      <sz val="10"/>
      <name val="Arial"/>
      <family val="2"/>
    </font>
    <font>
      <sz val="10"/>
      <color indexed="48"/>
      <name val="Arial"/>
      <family val="2"/>
    </font>
    <font>
      <sz val="10"/>
      <color indexed="12"/>
      <name val="Arial"/>
      <family val="2"/>
    </font>
    <font>
      <sz val="10"/>
      <color indexed="18"/>
      <name val="Arial"/>
      <family val="2"/>
    </font>
    <font>
      <b/>
      <sz val="10"/>
      <color indexed="18"/>
      <name val="Arial"/>
      <family val="2"/>
    </font>
    <font>
      <b/>
      <sz val="10"/>
      <name val="Arial"/>
      <family val="2"/>
    </font>
    <font>
      <b/>
      <sz val="8"/>
      <name val="Arial"/>
      <family val="2"/>
    </font>
    <font>
      <b/>
      <sz val="12"/>
      <color indexed="16"/>
      <name val="Arial"/>
      <family val="2"/>
    </font>
    <font>
      <b/>
      <sz val="10"/>
      <color indexed="48"/>
      <name val="Arial"/>
      <family val="2"/>
    </font>
    <font>
      <b/>
      <sz val="10"/>
      <color indexed="12"/>
      <name val="Arial"/>
      <family val="2"/>
    </font>
    <font>
      <b/>
      <u/>
      <sz val="10"/>
      <color indexed="18"/>
      <name val="Arial"/>
      <family val="2"/>
    </font>
    <font>
      <b/>
      <u val="doubleAccounting"/>
      <sz val="10"/>
      <color indexed="18"/>
      <name val="Arial"/>
      <family val="2"/>
    </font>
  </fonts>
  <fills count="4">
    <fill>
      <patternFill patternType="none"/>
    </fill>
    <fill>
      <patternFill patternType="gray125"/>
    </fill>
    <fill>
      <patternFill patternType="solid">
        <fgColor indexed="47"/>
        <bgColor indexed="64"/>
      </patternFill>
    </fill>
    <fill>
      <patternFill patternType="solid">
        <fgColor indexed="43"/>
        <bgColor indexed="64"/>
      </patternFill>
    </fill>
  </fills>
  <borders count="1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2" fillId="0" borderId="0" xfId="0" applyFont="1" applyAlignment="1">
      <alignment wrapText="1"/>
    </xf>
    <xf numFmtId="0" fontId="2" fillId="0" borderId="0" xfId="0" applyFont="1" applyAlignment="1" applyProtection="1">
      <protection locked="0"/>
    </xf>
    <xf numFmtId="0" fontId="3" fillId="0" borderId="0" xfId="0" applyFont="1" applyAlignment="1" applyProtection="1">
      <alignment wrapText="1"/>
      <protection locked="0"/>
    </xf>
    <xf numFmtId="0" fontId="3" fillId="0" borderId="0" xfId="0" applyFont="1" applyAlignment="1"/>
    <xf numFmtId="44" fontId="3" fillId="0" borderId="0" xfId="2" applyFont="1" applyAlignment="1" applyProtection="1">
      <alignment wrapText="1"/>
      <protection locked="0"/>
    </xf>
    <xf numFmtId="0" fontId="6" fillId="0" borderId="0" xfId="0" quotePrefix="1" applyFont="1" applyAlignment="1">
      <alignment horizontal="left"/>
    </xf>
    <xf numFmtId="0" fontId="6" fillId="0" borderId="0" xfId="0" applyFont="1"/>
    <xf numFmtId="22" fontId="7" fillId="0" borderId="0" xfId="0" applyNumberFormat="1" applyFont="1"/>
    <xf numFmtId="14" fontId="6" fillId="0" borderId="0" xfId="0" quotePrefix="1" applyNumberFormat="1" applyFont="1" applyAlignment="1">
      <alignment horizontal="left"/>
    </xf>
    <xf numFmtId="0" fontId="5" fillId="0" borderId="0" xfId="0" applyFont="1"/>
    <xf numFmtId="0" fontId="8" fillId="0" borderId="0" xfId="0" quotePrefix="1" applyFont="1" applyAlignment="1">
      <alignment horizontal="center"/>
    </xf>
    <xf numFmtId="0" fontId="8" fillId="0" borderId="0" xfId="0" applyFont="1" applyAlignment="1">
      <alignment horizontal="center"/>
    </xf>
    <xf numFmtId="0" fontId="8" fillId="0" borderId="0" xfId="0" quotePrefix="1" applyFont="1" applyAlignment="1">
      <alignment horizontal="left"/>
    </xf>
    <xf numFmtId="0" fontId="6" fillId="0" borderId="0" xfId="0" applyFont="1" applyAlignment="1">
      <alignment horizontal="left" vertical="top"/>
    </xf>
    <xf numFmtId="0" fontId="1" fillId="0" borderId="0" xfId="0" applyFont="1" applyAlignment="1">
      <alignment horizontal="left" vertical="top"/>
    </xf>
    <xf numFmtId="0" fontId="1" fillId="0" borderId="0" xfId="0" applyFont="1" applyAlignment="1"/>
    <xf numFmtId="0" fontId="6" fillId="0" borderId="0" xfId="0" applyFont="1" applyAlignment="1"/>
    <xf numFmtId="0" fontId="9" fillId="0" borderId="0" xfId="0" applyFont="1" applyAlignment="1">
      <alignment wrapText="1"/>
    </xf>
    <xf numFmtId="0" fontId="5" fillId="0" borderId="0" xfId="0" applyFont="1" applyAlignment="1" applyProtection="1">
      <protection locked="0"/>
    </xf>
    <xf numFmtId="0" fontId="6" fillId="0" borderId="0" xfId="0" quotePrefix="1" applyFont="1" applyAlignment="1"/>
    <xf numFmtId="0" fontId="1" fillId="0" borderId="0" xfId="0" applyFont="1" applyAlignment="1" applyProtection="1">
      <protection locked="0"/>
    </xf>
    <xf numFmtId="0" fontId="5" fillId="0" borderId="0" xfId="0" quotePrefix="1" applyFont="1" applyAlignment="1"/>
    <xf numFmtId="0" fontId="5" fillId="0" borderId="0" xfId="0" applyFont="1" applyAlignment="1"/>
    <xf numFmtId="0" fontId="10" fillId="0" borderId="0" xfId="0" applyFont="1" applyAlignment="1"/>
    <xf numFmtId="0" fontId="5" fillId="0" borderId="0" xfId="0" applyFont="1" applyAlignment="1">
      <alignment wrapText="1"/>
    </xf>
    <xf numFmtId="0" fontId="6" fillId="0" borderId="0" xfId="0" applyFont="1" applyAlignment="1">
      <alignment wrapText="1"/>
    </xf>
    <xf numFmtId="0" fontId="10" fillId="0" borderId="0" xfId="0" quotePrefix="1" applyFont="1" applyAlignment="1"/>
    <xf numFmtId="0" fontId="6" fillId="0" borderId="0" xfId="0" quotePrefix="1" applyFont="1" applyAlignment="1">
      <alignment horizontal="left" wrapText="1"/>
    </xf>
    <xf numFmtId="0" fontId="6" fillId="0" borderId="0" xfId="0" applyFont="1" applyAlignment="1" applyProtection="1">
      <protection locked="0"/>
    </xf>
    <xf numFmtId="3" fontId="6" fillId="0" borderId="0" xfId="0" applyNumberFormat="1" applyFont="1" applyAlignment="1" applyProtection="1">
      <protection locked="0"/>
    </xf>
    <xf numFmtId="0" fontId="6" fillId="0" borderId="0" xfId="0" quotePrefix="1" applyFont="1" applyAlignment="1" applyProtection="1">
      <protection locked="0"/>
    </xf>
    <xf numFmtId="0" fontId="1" fillId="0" borderId="0" xfId="0" applyFont="1"/>
    <xf numFmtId="44" fontId="6" fillId="0" borderId="0" xfId="2" applyFont="1" applyAlignment="1" applyProtection="1">
      <protection locked="0"/>
    </xf>
    <xf numFmtId="0" fontId="10" fillId="0" borderId="0" xfId="0" applyFont="1" applyAlignment="1" applyProtection="1">
      <protection locked="0"/>
    </xf>
    <xf numFmtId="0" fontId="5" fillId="0" borderId="0" xfId="0" applyFont="1" applyBorder="1" applyAlignment="1"/>
    <xf numFmtId="6" fontId="5" fillId="0" borderId="0" xfId="0" applyNumberFormat="1" applyFont="1" applyBorder="1" applyAlignment="1"/>
    <xf numFmtId="0" fontId="5" fillId="0" borderId="1" xfId="0" quotePrefix="1" applyFont="1" applyFill="1" applyBorder="1" applyAlignment="1">
      <alignment horizontal="right"/>
    </xf>
    <xf numFmtId="9" fontId="5" fillId="0" borderId="3" xfId="0" applyNumberFormat="1" applyFont="1" applyFill="1" applyBorder="1" applyAlignment="1">
      <alignment wrapText="1"/>
    </xf>
    <xf numFmtId="6" fontId="10" fillId="0" borderId="0" xfId="0" applyNumberFormat="1" applyFont="1" applyBorder="1" applyAlignment="1"/>
    <xf numFmtId="0" fontId="10" fillId="0" borderId="0" xfId="0" applyFont="1" applyBorder="1" applyAlignment="1"/>
    <xf numFmtId="0" fontId="5" fillId="0" borderId="4" xfId="0" quotePrefix="1" applyFont="1" applyFill="1" applyBorder="1" applyAlignment="1">
      <alignment horizontal="right"/>
    </xf>
    <xf numFmtId="167" fontId="5" fillId="0" borderId="5" xfId="2" applyNumberFormat="1" applyFont="1" applyFill="1" applyBorder="1" applyAlignment="1">
      <alignment wrapText="1"/>
    </xf>
    <xf numFmtId="8" fontId="10" fillId="0" borderId="0" xfId="0" applyNumberFormat="1" applyFont="1" applyBorder="1" applyAlignment="1"/>
    <xf numFmtId="166" fontId="5" fillId="0" borderId="5" xfId="1" applyNumberFormat="1" applyFont="1" applyFill="1" applyBorder="1" applyAlignment="1">
      <alignment wrapText="1"/>
    </xf>
    <xf numFmtId="166" fontId="5" fillId="0" borderId="5" xfId="1" applyNumberFormat="1" applyFont="1" applyFill="1" applyBorder="1" applyAlignment="1" applyProtection="1">
      <protection locked="0"/>
    </xf>
    <xf numFmtId="6" fontId="10" fillId="0" borderId="0" xfId="0" applyNumberFormat="1" applyFont="1" applyBorder="1"/>
    <xf numFmtId="8" fontId="10" fillId="0" borderId="0" xfId="0" applyNumberFormat="1" applyFont="1" applyBorder="1"/>
    <xf numFmtId="0" fontId="10" fillId="0" borderId="0" xfId="0" applyFont="1" applyBorder="1"/>
    <xf numFmtId="0" fontId="5" fillId="0" borderId="6" xfId="0" quotePrefix="1" applyFont="1" applyFill="1" applyBorder="1" applyAlignment="1">
      <alignment horizontal="right"/>
    </xf>
    <xf numFmtId="167" fontId="5" fillId="0" borderId="8" xfId="2" applyNumberFormat="1" applyFont="1" applyFill="1" applyBorder="1" applyAlignment="1" applyProtection="1">
      <protection locked="0"/>
    </xf>
    <xf numFmtId="6" fontId="5" fillId="0" borderId="0" xfId="0" applyNumberFormat="1" applyFont="1" applyBorder="1"/>
    <xf numFmtId="8" fontId="5" fillId="0" borderId="0" xfId="0" quotePrefix="1" applyNumberFormat="1" applyFont="1" applyBorder="1" applyAlignment="1">
      <alignment horizontal="left"/>
    </xf>
    <xf numFmtId="0" fontId="5" fillId="0" borderId="0" xfId="0" quotePrefix="1" applyFont="1" applyAlignment="1">
      <alignment horizontal="left"/>
    </xf>
    <xf numFmtId="166" fontId="5" fillId="3" borderId="9" xfId="1" applyNumberFormat="1" applyFont="1" applyFill="1" applyBorder="1" applyAlignment="1" applyProtection="1">
      <protection locked="0"/>
    </xf>
    <xf numFmtId="0" fontId="11" fillId="0" borderId="0" xfId="0" applyFont="1" applyAlignment="1">
      <alignment horizontal="center"/>
    </xf>
    <xf numFmtId="16" fontId="11" fillId="0" borderId="0" xfId="0" applyNumberFormat="1" applyFont="1" applyBorder="1" applyAlignment="1" applyProtection="1">
      <alignment horizontal="center"/>
      <protection locked="0"/>
    </xf>
    <xf numFmtId="6" fontId="12" fillId="0" borderId="0" xfId="0" applyNumberFormat="1" applyFont="1"/>
    <xf numFmtId="9" fontId="12" fillId="0" borderId="0" xfId="3" applyFont="1"/>
    <xf numFmtId="0" fontId="11" fillId="0" borderId="0" xfId="0" applyFont="1" applyAlignment="1">
      <alignment horizontal="center" wrapText="1"/>
    </xf>
    <xf numFmtId="0" fontId="5" fillId="0" borderId="0" xfId="0" applyFont="1" applyAlignment="1">
      <alignment horizontal="center" wrapText="1"/>
    </xf>
    <xf numFmtId="0" fontId="5" fillId="0" borderId="0" xfId="0" quotePrefix="1" applyFont="1" applyAlignment="1">
      <alignment horizontal="center" wrapText="1"/>
    </xf>
    <xf numFmtId="0" fontId="4" fillId="0" borderId="0" xfId="0" applyFont="1" applyAlignment="1" applyProtection="1">
      <protection locked="0"/>
    </xf>
    <xf numFmtId="0" fontId="6" fillId="0" borderId="0" xfId="0" applyFont="1" applyAlignment="1" applyProtection="1">
      <alignment wrapText="1"/>
      <protection locked="0"/>
    </xf>
    <xf numFmtId="44" fontId="10" fillId="0" borderId="0" xfId="2" applyFont="1" applyAlignment="1" applyProtection="1">
      <protection locked="0"/>
    </xf>
    <xf numFmtId="0" fontId="10" fillId="0" borderId="0" xfId="0" applyFont="1" applyAlignment="1" applyProtection="1">
      <alignment wrapText="1"/>
      <protection locked="0"/>
    </xf>
    <xf numFmtId="0" fontId="10" fillId="0" borderId="0" xfId="0" applyFont="1" applyBorder="1" applyAlignment="1" applyProtection="1">
      <alignment wrapText="1"/>
      <protection locked="0"/>
    </xf>
    <xf numFmtId="0" fontId="5" fillId="0" borderId="0" xfId="0" applyFont="1" applyBorder="1"/>
    <xf numFmtId="43" fontId="5" fillId="0" borderId="0" xfId="1" applyFont="1" applyBorder="1"/>
    <xf numFmtId="9" fontId="5" fillId="0" borderId="0" xfId="0" applyNumberFormat="1" applyFont="1" applyBorder="1"/>
    <xf numFmtId="43" fontId="5" fillId="0" borderId="0" xfId="0" applyNumberFormat="1" applyFont="1"/>
    <xf numFmtId="166" fontId="5" fillId="0" borderId="0" xfId="1" applyNumberFormat="1" applyFont="1"/>
    <xf numFmtId="164" fontId="5" fillId="0" borderId="0" xfId="0" applyNumberFormat="1" applyFont="1"/>
    <xf numFmtId="165" fontId="5" fillId="0" borderId="0" xfId="0" applyNumberFormat="1" applyFont="1"/>
    <xf numFmtId="166" fontId="5" fillId="3" borderId="1" xfId="0" applyNumberFormat="1" applyFont="1" applyFill="1" applyBorder="1"/>
    <xf numFmtId="9" fontId="5" fillId="3" borderId="2" xfId="0" applyNumberFormat="1" applyFont="1" applyFill="1" applyBorder="1"/>
    <xf numFmtId="9" fontId="5" fillId="3" borderId="3" xfId="0" applyNumberFormat="1" applyFont="1" applyFill="1" applyBorder="1"/>
    <xf numFmtId="0" fontId="5" fillId="3" borderId="4" xfId="0" applyFont="1" applyFill="1" applyBorder="1"/>
    <xf numFmtId="166" fontId="5" fillId="2" borderId="1" xfId="1" applyNumberFormat="1" applyFont="1" applyFill="1" applyBorder="1"/>
    <xf numFmtId="166" fontId="5" fillId="2" borderId="2" xfId="1" applyNumberFormat="1" applyFont="1" applyFill="1" applyBorder="1"/>
    <xf numFmtId="166" fontId="5" fillId="2" borderId="3" xfId="1" applyNumberFormat="1" applyFont="1" applyFill="1" applyBorder="1"/>
    <xf numFmtId="166" fontId="5" fillId="2" borderId="4" xfId="1" applyNumberFormat="1" applyFont="1" applyFill="1" applyBorder="1"/>
    <xf numFmtId="166" fontId="5" fillId="2" borderId="0" xfId="1" applyNumberFormat="1" applyFont="1" applyFill="1" applyBorder="1"/>
    <xf numFmtId="166" fontId="5" fillId="2" borderId="5" xfId="1" applyNumberFormat="1" applyFont="1" applyFill="1" applyBorder="1"/>
    <xf numFmtId="0" fontId="5" fillId="3" borderId="6" xfId="0" applyFont="1" applyFill="1" applyBorder="1"/>
    <xf numFmtId="166" fontId="5" fillId="2" borderId="6" xfId="1" applyNumberFormat="1" applyFont="1" applyFill="1" applyBorder="1"/>
    <xf numFmtId="166" fontId="5" fillId="2" borderId="7" xfId="1" applyNumberFormat="1" applyFont="1" applyFill="1" applyBorder="1"/>
    <xf numFmtId="166" fontId="5" fillId="2" borderId="8" xfId="1" applyNumberFormat="1" applyFont="1" applyFill="1" applyBorder="1"/>
    <xf numFmtId="0" fontId="6" fillId="0" borderId="0" xfId="0" quotePrefix="1" applyFont="1" applyAlignment="1" applyProtection="1">
      <alignment horizontal="left" wrapText="1"/>
      <protection locked="0"/>
    </xf>
    <xf numFmtId="0" fontId="1" fillId="0" borderId="0" xfId="0" applyFont="1" applyAlignment="1">
      <alignment wrapText="1"/>
    </xf>
    <xf numFmtId="0" fontId="5" fillId="0" borderId="0" xfId="0" applyFont="1" applyAlignment="1" applyProtection="1">
      <alignment wrapText="1"/>
      <protection locked="0"/>
    </xf>
    <xf numFmtId="0" fontId="4" fillId="0" borderId="0" xfId="0" applyFont="1" applyAlignment="1" applyProtection="1">
      <alignment wrapText="1"/>
      <protection locked="0"/>
    </xf>
    <xf numFmtId="0" fontId="6" fillId="0" borderId="0" xfId="0" applyFont="1" applyAlignment="1" applyProtection="1">
      <alignment wrapText="1"/>
      <protection locked="0"/>
    </xf>
    <xf numFmtId="0" fontId="1" fillId="0" borderId="0" xfId="0" applyFont="1" applyAlignment="1" applyProtection="1">
      <alignment wrapText="1"/>
      <protection locked="0"/>
    </xf>
    <xf numFmtId="44" fontId="5" fillId="0" borderId="0" xfId="2" quotePrefix="1" applyFont="1" applyAlignment="1" applyProtection="1">
      <alignment horizontal="left" wrapText="1"/>
      <protection locked="0"/>
    </xf>
    <xf numFmtId="44" fontId="5" fillId="0" borderId="0" xfId="2" applyFont="1" applyAlignment="1" applyProtection="1">
      <alignment wrapText="1"/>
      <protection locked="0"/>
    </xf>
    <xf numFmtId="0" fontId="6" fillId="0" borderId="0" xfId="0" applyFont="1" applyBorder="1" applyAlignment="1" applyProtection="1">
      <alignment wrapText="1"/>
      <protection locked="0"/>
    </xf>
    <xf numFmtId="0" fontId="5" fillId="0" borderId="0" xfId="0" applyFont="1" applyAlignment="1">
      <alignment horizontal="center" wrapText="1"/>
    </xf>
    <xf numFmtId="0" fontId="1" fillId="0" borderId="0" xfId="0" applyFont="1" applyAlignment="1">
      <alignment horizontal="center" wrapText="1"/>
    </xf>
    <xf numFmtId="44" fontId="6" fillId="0" borderId="0" xfId="2" applyFont="1" applyAlignment="1" applyProtection="1">
      <alignment horizontal="left" wrapText="1"/>
      <protection locked="0"/>
    </xf>
    <xf numFmtId="44" fontId="1" fillId="0" borderId="0" xfId="2" applyFont="1" applyAlignment="1">
      <alignment wrapText="1"/>
    </xf>
    <xf numFmtId="0" fontId="6" fillId="0" borderId="0" xfId="0" applyFont="1" applyAlignment="1" applyProtection="1">
      <alignment horizontal="left" wrapText="1"/>
      <protection locked="0"/>
    </xf>
    <xf numFmtId="0" fontId="5" fillId="0" borderId="0" xfId="0" quotePrefix="1" applyFont="1" applyAlignment="1" applyProtection="1">
      <alignment horizontal="left" wrapText="1"/>
      <protection locked="0"/>
    </xf>
    <xf numFmtId="0" fontId="8" fillId="0" borderId="0" xfId="0" quotePrefix="1" applyFont="1" applyAlignment="1">
      <alignment horizontal="center"/>
    </xf>
    <xf numFmtId="0" fontId="8" fillId="0" borderId="0" xfId="0" applyFont="1" applyAlignment="1">
      <alignment horizontal="center"/>
    </xf>
    <xf numFmtId="0" fontId="5" fillId="0" borderId="0" xfId="0" quotePrefix="1"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wrapText="1"/>
    </xf>
    <xf numFmtId="0" fontId="5" fillId="0" borderId="0" xfId="0" applyFont="1" applyAlignment="1" applyProtection="1">
      <alignment horizontal="left" wrapText="1"/>
      <protection locked="0"/>
    </xf>
    <xf numFmtId="0" fontId="6" fillId="0" borderId="0" xfId="0" applyFont="1" applyAlignment="1" applyProtection="1">
      <alignment horizontal="left"/>
      <protection locked="0"/>
    </xf>
    <xf numFmtId="0" fontId="5" fillId="0" borderId="0" xfId="0" applyFont="1" applyAlignment="1" applyProtection="1">
      <alignment horizontal="left"/>
      <protection locked="0"/>
    </xf>
    <xf numFmtId="0" fontId="5" fillId="0" borderId="0" xfId="0" quotePrefix="1" applyFont="1" applyAlignment="1" applyProtection="1">
      <alignment horizontal="left"/>
      <protection locked="0"/>
    </xf>
    <xf numFmtId="0" fontId="5" fillId="0" borderId="0" xfId="0" applyFont="1" applyAlignment="1">
      <alignment horizontal="left"/>
    </xf>
    <xf numFmtId="0" fontId="5" fillId="0" borderId="0" xfId="0" applyFont="1" applyAlignment="1">
      <alignment wrapText="1"/>
    </xf>
    <xf numFmtId="0" fontId="4" fillId="0" borderId="0" xfId="0" applyFont="1" applyAlignment="1">
      <alignment wrapText="1"/>
    </xf>
    <xf numFmtId="0" fontId="5" fillId="0" borderId="0" xfId="0" quotePrefix="1" applyFont="1" applyAlignment="1">
      <alignment horizontal="left" wrapText="1"/>
    </xf>
    <xf numFmtId="0" fontId="6" fillId="0" borderId="0" xfId="0" quotePrefix="1"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left" wrapText="1"/>
    </xf>
    <xf numFmtId="0" fontId="5" fillId="0" borderId="0" xfId="0" quotePrefix="1" applyFont="1" applyAlignment="1">
      <alignment horizontal="center" wrapText="1"/>
    </xf>
    <xf numFmtId="0" fontId="4" fillId="0" borderId="0" xfId="0" applyFont="1"/>
    <xf numFmtId="0" fontId="5" fillId="0" borderId="0" xfId="0" quotePrefix="1" applyFont="1" applyBorder="1" applyAlignment="1" applyProtection="1">
      <alignment horizontal="left"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oleObject" Target="../embeddings/oleObject1.bin"/><Relationship Id="rId1" Type="http://schemas.openxmlformats.org/officeDocument/2006/relationships/vmlDrawing" Target="../drawings/vmlDrawing1.vml"/><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dimension ref="A1:I198"/>
  <sheetViews>
    <sheetView tabSelected="1" zoomScale="115" zoomScaleSheetLayoutView="100" workbookViewId="0"/>
  </sheetViews>
  <sheetFormatPr defaultColWidth="10.140625" defaultRowHeight="12.75"/>
  <cols>
    <col min="1" max="1" width="17.85546875" style="10" customWidth="1"/>
    <col min="2" max="2" width="16.85546875" style="10" customWidth="1"/>
    <col min="3" max="3" width="13.42578125" style="10" customWidth="1"/>
    <col min="4" max="4" width="15.42578125" style="10" customWidth="1"/>
    <col min="5" max="5" width="11.28515625" style="10" customWidth="1"/>
    <col min="6" max="6" width="11" style="10" customWidth="1"/>
    <col min="7" max="7" width="9.42578125" style="10" customWidth="1"/>
    <col min="8" max="8" width="9.28515625" style="10" customWidth="1"/>
    <col min="9" max="9" width="1.7109375" style="10" customWidth="1"/>
    <col min="10" max="10" width="11.28515625" style="10" customWidth="1"/>
    <col min="11" max="11" width="11.42578125" style="10" customWidth="1"/>
    <col min="12" max="16384" width="10.140625" style="10"/>
  </cols>
  <sheetData>
    <row r="1" spans="1:9">
      <c r="A1" s="6"/>
      <c r="B1" s="7"/>
      <c r="C1" s="7"/>
      <c r="D1" s="7"/>
      <c r="E1" s="8"/>
      <c r="F1" s="7"/>
      <c r="G1" s="7"/>
      <c r="H1" s="9">
        <v>40940</v>
      </c>
    </row>
    <row r="3" spans="1:9" ht="15.75">
      <c r="A3" s="103" t="s">
        <v>71</v>
      </c>
      <c r="B3" s="104"/>
      <c r="C3" s="104"/>
      <c r="D3" s="104"/>
      <c r="E3" s="104"/>
      <c r="F3" s="104"/>
      <c r="G3" s="104"/>
      <c r="H3" s="104"/>
      <c r="I3" s="104"/>
    </row>
    <row r="4" spans="1:9" ht="15.75">
      <c r="A4" s="11"/>
      <c r="B4" s="12"/>
      <c r="C4" s="12"/>
      <c r="D4" s="12"/>
      <c r="E4" s="12"/>
      <c r="F4" s="12"/>
      <c r="G4" s="12"/>
      <c r="H4" s="12"/>
      <c r="I4" s="12"/>
    </row>
    <row r="5" spans="1:9" ht="15.75">
      <c r="A5" s="13"/>
      <c r="B5" s="12"/>
      <c r="C5" s="12"/>
      <c r="D5" s="12"/>
      <c r="E5" s="12"/>
      <c r="F5" s="12"/>
      <c r="G5" s="12"/>
      <c r="H5" s="12"/>
      <c r="I5" s="12"/>
    </row>
    <row r="6" spans="1:9" ht="15.75">
      <c r="A6" s="13"/>
      <c r="B6" s="12"/>
      <c r="C6" s="12"/>
      <c r="D6" s="12"/>
      <c r="E6" s="12"/>
      <c r="F6" s="12"/>
      <c r="G6" s="12"/>
      <c r="H6" s="12"/>
      <c r="I6" s="12"/>
    </row>
    <row r="7" spans="1:9">
      <c r="A7" s="105" t="s">
        <v>34</v>
      </c>
      <c r="B7" s="106"/>
      <c r="C7" s="106"/>
      <c r="D7" s="106"/>
      <c r="E7" s="106"/>
      <c r="F7" s="106"/>
      <c r="G7" s="106"/>
      <c r="H7" s="106"/>
      <c r="I7" s="14"/>
    </row>
    <row r="8" spans="1:9">
      <c r="A8" s="106"/>
      <c r="B8" s="106"/>
      <c r="C8" s="106"/>
      <c r="D8" s="106"/>
      <c r="E8" s="106"/>
      <c r="F8" s="106"/>
      <c r="G8" s="106"/>
      <c r="H8" s="106"/>
      <c r="I8" s="14"/>
    </row>
    <row r="9" spans="1:9">
      <c r="A9" s="106"/>
      <c r="B9" s="106"/>
      <c r="C9" s="106"/>
      <c r="D9" s="106"/>
      <c r="E9" s="106"/>
      <c r="F9" s="106"/>
      <c r="G9" s="106"/>
      <c r="H9" s="106"/>
      <c r="I9" s="14"/>
    </row>
    <row r="10" spans="1:9">
      <c r="A10" s="106"/>
      <c r="B10" s="106"/>
      <c r="C10" s="106"/>
      <c r="D10" s="106"/>
      <c r="E10" s="106"/>
      <c r="F10" s="106"/>
      <c r="G10" s="106"/>
      <c r="H10" s="106"/>
      <c r="I10" s="14"/>
    </row>
    <row r="11" spans="1:9">
      <c r="A11" s="106"/>
      <c r="B11" s="106"/>
      <c r="C11" s="106"/>
      <c r="D11" s="106"/>
      <c r="E11" s="106"/>
      <c r="F11" s="106"/>
      <c r="G11" s="106"/>
      <c r="H11" s="106"/>
      <c r="I11" s="15"/>
    </row>
    <row r="12" spans="1:9">
      <c r="A12" s="106"/>
      <c r="B12" s="106"/>
      <c r="C12" s="106"/>
      <c r="D12" s="106"/>
      <c r="E12" s="106"/>
      <c r="F12" s="106"/>
      <c r="G12" s="106"/>
      <c r="H12" s="106"/>
      <c r="I12" s="15"/>
    </row>
    <row r="13" spans="1:9">
      <c r="A13" s="106"/>
      <c r="B13" s="106"/>
      <c r="C13" s="106"/>
      <c r="D13" s="106"/>
      <c r="E13" s="106"/>
      <c r="F13" s="106"/>
      <c r="G13" s="106"/>
      <c r="H13" s="106"/>
      <c r="I13" s="15"/>
    </row>
    <row r="14" spans="1:9">
      <c r="A14" s="106"/>
      <c r="B14" s="106"/>
      <c r="C14" s="106"/>
      <c r="D14" s="106"/>
      <c r="E14" s="106"/>
      <c r="F14" s="106"/>
      <c r="G14" s="106"/>
      <c r="H14" s="106"/>
      <c r="I14" s="15"/>
    </row>
    <row r="15" spans="1:9">
      <c r="A15" s="106"/>
      <c r="B15" s="106"/>
      <c r="C15" s="106"/>
      <c r="D15" s="106"/>
      <c r="E15" s="106"/>
      <c r="F15" s="106"/>
      <c r="G15" s="106"/>
      <c r="H15" s="106"/>
      <c r="I15" s="15"/>
    </row>
    <row r="16" spans="1:9">
      <c r="A16" s="106"/>
      <c r="B16" s="106"/>
      <c r="C16" s="106"/>
      <c r="D16" s="106"/>
      <c r="E16" s="106"/>
      <c r="F16" s="106"/>
      <c r="G16" s="106"/>
      <c r="H16" s="106"/>
      <c r="I16" s="15"/>
    </row>
    <row r="17" spans="1:9">
      <c r="A17" s="16"/>
      <c r="B17" s="16"/>
      <c r="C17" s="16"/>
      <c r="D17" s="16"/>
      <c r="E17" s="16"/>
      <c r="F17" s="16"/>
      <c r="G17" s="16"/>
      <c r="H17" s="16"/>
      <c r="I17" s="16"/>
    </row>
    <row r="18" spans="1:9">
      <c r="A18" s="107" t="s">
        <v>28</v>
      </c>
      <c r="B18" s="89"/>
      <c r="C18" s="89"/>
      <c r="D18" s="89"/>
      <c r="E18" s="4"/>
      <c r="F18" s="4"/>
      <c r="G18" s="4"/>
      <c r="H18" s="4"/>
      <c r="I18" s="4"/>
    </row>
    <row r="19" spans="1:9" ht="15.75">
      <c r="A19" s="6"/>
      <c r="B19" s="17"/>
      <c r="C19" s="12"/>
      <c r="D19" s="12"/>
      <c r="E19" s="12"/>
      <c r="F19" s="12"/>
      <c r="G19" s="12"/>
      <c r="H19" s="12"/>
      <c r="I19" s="12"/>
    </row>
    <row r="20" spans="1:9">
      <c r="A20" s="113" t="s">
        <v>29</v>
      </c>
      <c r="B20" s="114"/>
      <c r="C20" s="114"/>
      <c r="D20" s="114"/>
      <c r="E20" s="114"/>
      <c r="F20" s="114"/>
      <c r="G20" s="114"/>
      <c r="H20" s="114"/>
      <c r="I20" s="114"/>
    </row>
    <row r="21" spans="1:9">
      <c r="A21" s="114"/>
      <c r="B21" s="114"/>
      <c r="C21" s="114"/>
      <c r="D21" s="114"/>
      <c r="E21" s="114"/>
      <c r="F21" s="114"/>
      <c r="G21" s="114"/>
      <c r="H21" s="114"/>
      <c r="I21" s="114"/>
    </row>
    <row r="22" spans="1:9">
      <c r="A22" s="114"/>
      <c r="B22" s="114"/>
      <c r="C22" s="114"/>
      <c r="D22" s="114"/>
      <c r="E22" s="114"/>
      <c r="F22" s="114"/>
      <c r="G22" s="114"/>
      <c r="H22" s="114"/>
      <c r="I22" s="114"/>
    </row>
    <row r="23" spans="1:9" ht="15.75">
      <c r="A23" s="6"/>
      <c r="B23" s="17"/>
      <c r="C23" s="12"/>
      <c r="D23" s="12"/>
      <c r="E23" s="12"/>
      <c r="F23" s="12"/>
      <c r="G23" s="12"/>
      <c r="H23" s="12"/>
      <c r="I23" s="12"/>
    </row>
    <row r="24" spans="1:9" ht="14.1" customHeight="1">
      <c r="A24" s="109" t="s">
        <v>30</v>
      </c>
      <c r="B24" s="109"/>
      <c r="C24" s="109"/>
      <c r="D24" s="2"/>
      <c r="E24" s="2"/>
      <c r="F24" s="2"/>
      <c r="G24" s="2"/>
      <c r="H24" s="2"/>
      <c r="I24" s="2"/>
    </row>
    <row r="25" spans="1:9" ht="12.75" customHeight="1">
      <c r="A25" s="18"/>
      <c r="B25" s="1"/>
      <c r="C25" s="1"/>
      <c r="D25" s="1"/>
      <c r="E25" s="1"/>
      <c r="F25" s="1"/>
      <c r="G25" s="1"/>
      <c r="H25" s="1"/>
      <c r="I25" s="1"/>
    </row>
    <row r="26" spans="1:9" ht="12.75" customHeight="1">
      <c r="A26" s="110" t="s">
        <v>0</v>
      </c>
      <c r="B26" s="111"/>
      <c r="C26" s="111"/>
      <c r="D26" s="111"/>
      <c r="E26" s="111"/>
      <c r="F26" s="19"/>
      <c r="G26" s="19"/>
      <c r="H26" s="19"/>
      <c r="I26" s="19"/>
    </row>
    <row r="27" spans="1:9" ht="12.75" customHeight="1">
      <c r="A27" s="111" t="s">
        <v>3</v>
      </c>
      <c r="B27" s="111"/>
      <c r="C27" s="111"/>
      <c r="D27" s="111"/>
      <c r="E27" s="19"/>
      <c r="F27" s="19"/>
      <c r="G27" s="19"/>
      <c r="H27" s="19"/>
      <c r="I27" s="19"/>
    </row>
    <row r="28" spans="1:9" ht="12.75" customHeight="1">
      <c r="A28" s="117" t="s">
        <v>31</v>
      </c>
      <c r="B28" s="117"/>
      <c r="C28" s="117"/>
      <c r="D28" s="117"/>
      <c r="E28" s="117"/>
      <c r="F28" s="117"/>
      <c r="G28" s="117"/>
      <c r="H28" s="117"/>
      <c r="I28" s="117"/>
    </row>
    <row r="29" spans="1:9" ht="12.75" customHeight="1">
      <c r="A29" s="112" t="s">
        <v>1</v>
      </c>
      <c r="B29" s="112"/>
      <c r="C29" s="112"/>
      <c r="D29" s="112"/>
      <c r="E29" s="112"/>
      <c r="F29" s="112"/>
      <c r="G29" s="112"/>
    </row>
    <row r="30" spans="1:9" ht="12.75" customHeight="1">
      <c r="A30" s="118" t="s">
        <v>32</v>
      </c>
      <c r="B30" s="113"/>
      <c r="C30" s="113"/>
      <c r="D30" s="113"/>
      <c r="E30" s="113"/>
      <c r="F30" s="113"/>
      <c r="G30" s="113"/>
      <c r="H30" s="113"/>
      <c r="I30" s="113"/>
    </row>
    <row r="31" spans="1:9" ht="12.75" customHeight="1">
      <c r="A31" s="115" t="s">
        <v>33</v>
      </c>
      <c r="B31" s="114"/>
      <c r="C31" s="114"/>
      <c r="D31" s="114"/>
      <c r="E31" s="114"/>
      <c r="F31" s="114"/>
      <c r="G31" s="114"/>
      <c r="H31" s="114"/>
      <c r="I31" s="114"/>
    </row>
    <row r="32" spans="1:9" ht="12.75" customHeight="1"/>
    <row r="33" spans="1:9" ht="29.45" customHeight="1">
      <c r="A33" s="116" t="s">
        <v>35</v>
      </c>
      <c r="B33" s="89"/>
      <c r="C33" s="89"/>
      <c r="D33" s="89"/>
      <c r="E33" s="89"/>
      <c r="F33" s="89"/>
      <c r="G33" s="89"/>
      <c r="H33" s="89"/>
      <c r="I33" s="89"/>
    </row>
    <row r="34" spans="1:9">
      <c r="A34" s="20"/>
      <c r="B34" s="17"/>
      <c r="C34" s="17"/>
      <c r="D34" s="17"/>
      <c r="E34" s="17"/>
      <c r="F34" s="17"/>
      <c r="G34" s="17"/>
      <c r="H34" s="17"/>
      <c r="I34" s="17"/>
    </row>
    <row r="35" spans="1:9">
      <c r="A35" s="102" t="s">
        <v>36</v>
      </c>
      <c r="B35" s="91"/>
      <c r="C35" s="91"/>
      <c r="D35" s="91"/>
      <c r="E35" s="91"/>
      <c r="F35" s="91"/>
      <c r="G35" s="91"/>
      <c r="H35" s="91"/>
      <c r="I35" s="21"/>
    </row>
    <row r="36" spans="1:9">
      <c r="A36" s="22"/>
      <c r="B36" s="23"/>
      <c r="C36" s="23"/>
      <c r="D36" s="23"/>
      <c r="E36" s="23"/>
      <c r="F36" s="23"/>
      <c r="G36" s="23"/>
      <c r="H36" s="23"/>
      <c r="I36" s="24"/>
    </row>
    <row r="37" spans="1:9">
      <c r="A37" s="23" t="s">
        <v>37</v>
      </c>
      <c r="B37" s="19"/>
      <c r="C37" s="19"/>
      <c r="D37" s="19"/>
      <c r="E37" s="19"/>
      <c r="F37" s="19"/>
      <c r="G37" s="19"/>
      <c r="H37" s="19"/>
      <c r="I37" s="23"/>
    </row>
    <row r="38" spans="1:9">
      <c r="A38" s="23" t="s">
        <v>38</v>
      </c>
      <c r="B38" s="23"/>
      <c r="C38" s="23"/>
      <c r="D38" s="23"/>
      <c r="E38" s="23"/>
      <c r="F38" s="23"/>
      <c r="G38" s="23"/>
      <c r="H38" s="23"/>
      <c r="I38" s="17"/>
    </row>
    <row r="39" spans="1:9">
      <c r="A39" s="23" t="s">
        <v>39</v>
      </c>
      <c r="B39" s="25"/>
      <c r="C39" s="25"/>
      <c r="D39" s="25"/>
      <c r="E39" s="25"/>
      <c r="F39" s="25"/>
      <c r="G39" s="25"/>
      <c r="H39" s="25"/>
      <c r="I39" s="26"/>
    </row>
    <row r="40" spans="1:9">
      <c r="A40" s="23" t="s">
        <v>40</v>
      </c>
      <c r="B40" s="23"/>
      <c r="C40" s="23"/>
      <c r="D40" s="23"/>
      <c r="E40" s="23"/>
      <c r="F40" s="23"/>
      <c r="G40" s="23"/>
      <c r="H40" s="23"/>
      <c r="I40" s="24"/>
    </row>
    <row r="41" spans="1:9">
      <c r="A41" s="23" t="s">
        <v>41</v>
      </c>
      <c r="B41" s="25"/>
      <c r="C41" s="25"/>
      <c r="D41" s="25"/>
      <c r="E41" s="25"/>
      <c r="F41" s="25"/>
      <c r="G41" s="25"/>
      <c r="H41" s="25"/>
      <c r="I41" s="26"/>
    </row>
    <row r="42" spans="1:9">
      <c r="A42" s="20"/>
      <c r="B42" s="17"/>
      <c r="C42" s="17"/>
      <c r="D42" s="17"/>
      <c r="E42" s="17"/>
      <c r="F42" s="17"/>
      <c r="G42" s="17"/>
      <c r="H42" s="17"/>
      <c r="I42" s="17"/>
    </row>
    <row r="43" spans="1:9" ht="26.1" customHeight="1">
      <c r="A43" s="90" t="s">
        <v>42</v>
      </c>
      <c r="B43" s="90"/>
      <c r="C43" s="90"/>
      <c r="D43" s="90"/>
      <c r="E43" s="90"/>
      <c r="F43" s="90"/>
      <c r="G43" s="90"/>
      <c r="H43" s="90"/>
      <c r="I43" s="90"/>
    </row>
    <row r="44" spans="1:9" s="23" customFormat="1">
      <c r="A44" s="27"/>
      <c r="B44" s="24"/>
      <c r="C44" s="24"/>
      <c r="D44" s="24"/>
      <c r="E44" s="24"/>
      <c r="F44" s="24"/>
      <c r="G44" s="24"/>
      <c r="H44" s="24"/>
      <c r="I44" s="24"/>
    </row>
    <row r="45" spans="1:9">
      <c r="A45" s="108" t="s">
        <v>2</v>
      </c>
      <c r="B45" s="91"/>
      <c r="C45" s="91"/>
      <c r="D45" s="91"/>
      <c r="E45" s="91"/>
      <c r="F45" s="91"/>
      <c r="G45" s="91"/>
      <c r="H45" s="91"/>
      <c r="I45" s="91"/>
    </row>
    <row r="46" spans="1:9">
      <c r="A46" s="91"/>
      <c r="B46" s="91"/>
      <c r="C46" s="91"/>
      <c r="D46" s="91"/>
      <c r="E46" s="91"/>
      <c r="F46" s="91"/>
      <c r="G46" s="91"/>
      <c r="H46" s="91"/>
      <c r="I46" s="91"/>
    </row>
    <row r="47" spans="1:9">
      <c r="A47" s="91"/>
      <c r="B47" s="91"/>
      <c r="C47" s="91"/>
      <c r="D47" s="91"/>
      <c r="E47" s="91"/>
      <c r="F47" s="91"/>
      <c r="G47" s="91"/>
      <c r="H47" s="91"/>
      <c r="I47" s="91"/>
    </row>
    <row r="48" spans="1:9">
      <c r="A48" s="28"/>
      <c r="B48" s="26"/>
      <c r="C48" s="26"/>
      <c r="D48" s="26"/>
      <c r="E48" s="26"/>
      <c r="F48" s="26"/>
      <c r="G48" s="26"/>
      <c r="H48" s="26"/>
      <c r="I48" s="26"/>
    </row>
    <row r="49" spans="1:9">
      <c r="A49" s="29"/>
      <c r="B49" s="30"/>
      <c r="C49" s="29"/>
      <c r="D49" s="29"/>
      <c r="E49" s="30"/>
      <c r="F49" s="29"/>
      <c r="G49" s="29"/>
      <c r="H49" s="29"/>
      <c r="I49" s="26"/>
    </row>
    <row r="50" spans="1:9">
      <c r="A50" s="31"/>
      <c r="B50" s="32"/>
      <c r="C50" s="29"/>
      <c r="D50" s="29"/>
      <c r="E50" s="30"/>
      <c r="F50" s="26"/>
      <c r="G50" s="26"/>
      <c r="H50" s="26"/>
      <c r="I50" s="26"/>
    </row>
    <row r="51" spans="1:9">
      <c r="A51" s="31"/>
      <c r="B51" s="29"/>
      <c r="C51" s="29"/>
      <c r="D51" s="29"/>
      <c r="E51" s="30"/>
      <c r="F51" s="26"/>
      <c r="G51" s="26"/>
      <c r="H51" s="26"/>
      <c r="I51" s="26"/>
    </row>
    <row r="52" spans="1:9">
      <c r="A52" s="28"/>
      <c r="B52" s="26"/>
      <c r="C52" s="26"/>
      <c r="D52" s="26"/>
      <c r="E52" s="26"/>
      <c r="F52" s="26"/>
      <c r="G52" s="26"/>
      <c r="H52" s="26"/>
      <c r="I52" s="26"/>
    </row>
    <row r="53" spans="1:9" ht="13.35" customHeight="1">
      <c r="A53" s="17" t="s">
        <v>43</v>
      </c>
      <c r="B53" s="24"/>
      <c r="C53" s="24"/>
      <c r="D53" s="24"/>
      <c r="E53" s="24"/>
      <c r="F53" s="24"/>
      <c r="G53" s="24"/>
      <c r="H53" s="24"/>
      <c r="I53" s="26"/>
    </row>
    <row r="54" spans="1:9">
      <c r="A54" s="28"/>
      <c r="B54" s="26"/>
      <c r="C54" s="26"/>
      <c r="D54" s="26"/>
      <c r="E54" s="26"/>
      <c r="F54" s="26"/>
      <c r="G54" s="26"/>
      <c r="H54" s="26"/>
      <c r="I54" s="26"/>
    </row>
    <row r="55" spans="1:9">
      <c r="A55" s="29"/>
      <c r="B55" s="32"/>
      <c r="C55" s="33"/>
      <c r="D55" s="29"/>
      <c r="E55" s="29"/>
      <c r="F55" s="29"/>
      <c r="G55" s="29"/>
      <c r="H55" s="29"/>
      <c r="I55" s="26"/>
    </row>
    <row r="56" spans="1:9">
      <c r="A56" s="17"/>
      <c r="B56" s="17"/>
      <c r="C56" s="17"/>
      <c r="D56" s="17"/>
      <c r="E56" s="17"/>
      <c r="F56" s="17"/>
      <c r="G56" s="17"/>
      <c r="H56" s="17"/>
      <c r="I56" s="26"/>
    </row>
    <row r="57" spans="1:9">
      <c r="A57" s="26"/>
      <c r="B57" s="26"/>
      <c r="C57" s="26"/>
      <c r="D57" s="26"/>
      <c r="E57" s="26"/>
      <c r="F57" s="26"/>
      <c r="G57" s="26"/>
      <c r="H57" s="26"/>
      <c r="I57" s="26"/>
    </row>
    <row r="58" spans="1:9">
      <c r="A58" s="27"/>
      <c r="B58" s="24"/>
      <c r="C58" s="24"/>
      <c r="D58" s="24"/>
      <c r="E58" s="24"/>
      <c r="F58" s="24"/>
      <c r="G58" s="24"/>
      <c r="H58" s="24"/>
      <c r="I58" s="26"/>
    </row>
    <row r="59" spans="1:9">
      <c r="A59" s="26"/>
      <c r="B59" s="26"/>
      <c r="C59" s="26"/>
      <c r="D59" s="26"/>
      <c r="E59" s="26"/>
      <c r="F59" s="26"/>
      <c r="G59" s="26"/>
      <c r="H59" s="26"/>
      <c r="I59" s="26"/>
    </row>
    <row r="60" spans="1:9" ht="11.1" customHeight="1">
      <c r="A60" s="17"/>
      <c r="B60" s="17"/>
      <c r="C60" s="17"/>
      <c r="D60" s="17"/>
      <c r="E60" s="17"/>
      <c r="F60" s="17"/>
      <c r="G60" s="17"/>
      <c r="H60" s="17"/>
      <c r="I60" s="26"/>
    </row>
    <row r="61" spans="1:9" ht="11.1" customHeight="1">
      <c r="A61" s="17"/>
      <c r="B61" s="17"/>
      <c r="C61" s="17"/>
      <c r="D61" s="17"/>
      <c r="E61" s="17"/>
      <c r="F61" s="17"/>
      <c r="G61" s="17"/>
      <c r="H61" s="17"/>
      <c r="I61" s="26"/>
    </row>
    <row r="62" spans="1:9" ht="11.1" customHeight="1">
      <c r="A62" s="17"/>
      <c r="B62" s="17"/>
      <c r="C62" s="17"/>
      <c r="D62" s="17"/>
      <c r="E62" s="17"/>
      <c r="F62" s="17"/>
      <c r="G62" s="17"/>
      <c r="H62" s="17"/>
      <c r="I62" s="26"/>
    </row>
    <row r="63" spans="1:9" ht="11.1" customHeight="1">
      <c r="A63" s="17"/>
      <c r="B63" s="17"/>
      <c r="C63" s="17"/>
      <c r="D63" s="17"/>
      <c r="E63" s="17"/>
      <c r="F63" s="17"/>
      <c r="G63" s="17"/>
      <c r="H63" s="17"/>
      <c r="I63" s="26"/>
    </row>
    <row r="64" spans="1:9" ht="11.1" customHeight="1">
      <c r="A64" s="17"/>
      <c r="B64" s="17"/>
      <c r="C64" s="17"/>
      <c r="D64" s="17"/>
      <c r="E64" s="17"/>
      <c r="F64" s="17"/>
      <c r="G64" s="17"/>
      <c r="H64" s="17"/>
      <c r="I64" s="26"/>
    </row>
    <row r="65" spans="1:9">
      <c r="A65" s="26"/>
      <c r="B65" s="26"/>
      <c r="C65" s="26"/>
      <c r="D65" s="26"/>
      <c r="E65" s="26"/>
      <c r="F65" s="26"/>
      <c r="G65" s="26"/>
      <c r="H65" s="26"/>
      <c r="I65" s="26"/>
    </row>
    <row r="66" spans="1:9">
      <c r="A66" s="17"/>
      <c r="B66" s="17"/>
      <c r="C66" s="17"/>
      <c r="D66" s="17"/>
      <c r="E66" s="17"/>
      <c r="F66" s="17"/>
      <c r="G66" s="17"/>
      <c r="H66" s="17"/>
      <c r="I66" s="26"/>
    </row>
    <row r="67" spans="1:9">
      <c r="A67" s="17"/>
      <c r="B67" s="17"/>
      <c r="C67" s="17"/>
      <c r="D67" s="17"/>
      <c r="E67" s="17"/>
      <c r="F67" s="17"/>
      <c r="G67" s="17"/>
      <c r="H67" s="17"/>
      <c r="I67" s="26"/>
    </row>
    <row r="68" spans="1:9">
      <c r="A68" s="88" t="s">
        <v>44</v>
      </c>
      <c r="B68" s="89"/>
      <c r="C68" s="89"/>
      <c r="D68" s="89"/>
      <c r="E68" s="89"/>
      <c r="F68" s="89"/>
      <c r="G68" s="34"/>
      <c r="H68" s="34"/>
      <c r="I68" s="34"/>
    </row>
    <row r="69" spans="1:9">
      <c r="A69" s="24"/>
      <c r="B69" s="24"/>
      <c r="C69" s="24"/>
      <c r="D69" s="24"/>
      <c r="E69" s="24"/>
      <c r="F69" s="24"/>
      <c r="G69" s="24"/>
      <c r="H69" s="24"/>
      <c r="I69" s="26"/>
    </row>
    <row r="70" spans="1:9">
      <c r="A70" s="24"/>
      <c r="B70" s="24"/>
      <c r="C70" s="24"/>
      <c r="D70" s="24"/>
      <c r="E70" s="24"/>
      <c r="F70" s="24"/>
      <c r="G70" s="24"/>
      <c r="H70" s="24"/>
      <c r="I70" s="26"/>
    </row>
    <row r="71" spans="1:9">
      <c r="A71" s="24"/>
      <c r="B71" s="24"/>
      <c r="C71" s="32"/>
      <c r="D71" s="24"/>
      <c r="E71" s="24"/>
      <c r="F71" s="24"/>
      <c r="G71" s="24"/>
      <c r="H71" s="24"/>
      <c r="I71" s="26"/>
    </row>
    <row r="72" spans="1:9">
      <c r="A72" s="26"/>
      <c r="B72" s="26"/>
      <c r="C72" s="26"/>
      <c r="D72" s="26"/>
      <c r="E72" s="26"/>
      <c r="F72" s="26"/>
      <c r="G72" s="26"/>
      <c r="H72" s="26"/>
      <c r="I72" s="26"/>
    </row>
    <row r="73" spans="1:9">
      <c r="A73" s="17"/>
      <c r="B73" s="17"/>
      <c r="C73" s="17"/>
      <c r="D73" s="17"/>
      <c r="E73" s="17"/>
      <c r="F73" s="17"/>
      <c r="G73" s="17"/>
      <c r="H73" s="17"/>
      <c r="I73" s="26"/>
    </row>
    <row r="74" spans="1:9">
      <c r="A74" s="23" t="s">
        <v>45</v>
      </c>
      <c r="B74" s="25"/>
      <c r="C74" s="25"/>
      <c r="D74" s="97"/>
      <c r="E74" s="97"/>
      <c r="F74" s="26"/>
      <c r="G74" s="26"/>
      <c r="H74" s="26"/>
      <c r="I74" s="26"/>
    </row>
    <row r="75" spans="1:9">
      <c r="A75" s="23" t="s">
        <v>46</v>
      </c>
      <c r="B75" s="35"/>
      <c r="C75" s="35"/>
      <c r="D75" s="35"/>
      <c r="G75" s="26"/>
      <c r="H75" s="26"/>
      <c r="I75" s="26"/>
    </row>
    <row r="76" spans="1:9">
      <c r="A76" s="23" t="s">
        <v>47</v>
      </c>
      <c r="B76" s="36"/>
      <c r="C76" s="36"/>
      <c r="D76" s="35"/>
      <c r="G76" s="26"/>
      <c r="H76" s="26"/>
      <c r="I76" s="26"/>
    </row>
    <row r="77" spans="1:9" ht="13.5" thickBot="1">
      <c r="A77" s="23"/>
      <c r="B77" s="36"/>
      <c r="C77" s="36"/>
      <c r="D77" s="35"/>
      <c r="G77" s="26"/>
      <c r="H77" s="26"/>
      <c r="I77" s="26"/>
    </row>
    <row r="78" spans="1:9">
      <c r="A78" s="37" t="s">
        <v>48</v>
      </c>
      <c r="B78" s="38">
        <v>0.2</v>
      </c>
      <c r="C78" s="39"/>
      <c r="D78" s="40"/>
      <c r="G78" s="26"/>
      <c r="H78" s="26"/>
      <c r="I78" s="26"/>
    </row>
    <row r="79" spans="1:9">
      <c r="A79" s="41" t="s">
        <v>49</v>
      </c>
      <c r="B79" s="42">
        <v>200</v>
      </c>
      <c r="C79" s="39"/>
      <c r="D79" s="43"/>
      <c r="G79" s="26"/>
      <c r="H79" s="26"/>
      <c r="I79" s="26"/>
    </row>
    <row r="80" spans="1:9">
      <c r="A80" s="41" t="s">
        <v>50</v>
      </c>
      <c r="B80" s="42">
        <v>1000</v>
      </c>
      <c r="C80" s="39"/>
      <c r="D80" s="40"/>
      <c r="G80" s="21"/>
      <c r="H80" s="21"/>
      <c r="I80" s="26"/>
    </row>
    <row r="81" spans="1:9">
      <c r="A81" s="41" t="s">
        <v>51</v>
      </c>
      <c r="B81" s="44">
        <v>5000</v>
      </c>
      <c r="C81" s="39"/>
      <c r="D81" s="40"/>
      <c r="G81" s="21"/>
      <c r="H81" s="21"/>
      <c r="I81" s="26"/>
    </row>
    <row r="82" spans="1:9">
      <c r="A82" s="41" t="s">
        <v>52</v>
      </c>
      <c r="B82" s="45">
        <f>SQRT((2*B80*B81/(B78*B79)))</f>
        <v>500</v>
      </c>
      <c r="C82" s="46"/>
      <c r="D82" s="47"/>
      <c r="E82" s="48"/>
      <c r="F82" s="21"/>
      <c r="G82" s="21"/>
      <c r="H82" s="21"/>
    </row>
    <row r="83" spans="1:9" ht="13.5" thickBot="1">
      <c r="A83" s="49" t="s">
        <v>53</v>
      </c>
      <c r="B83" s="50">
        <f>B78*B79*B82/2+B80*B81/B82</f>
        <v>20000</v>
      </c>
      <c r="C83" s="46"/>
      <c r="D83" s="47"/>
      <c r="E83" s="48"/>
      <c r="F83" s="21"/>
      <c r="G83" s="21"/>
      <c r="H83" s="21"/>
    </row>
    <row r="84" spans="1:9">
      <c r="A84" s="27"/>
      <c r="B84" s="24"/>
      <c r="C84" s="24"/>
      <c r="D84" s="24"/>
      <c r="E84" s="24"/>
      <c r="F84" s="24"/>
      <c r="G84" s="24"/>
      <c r="H84" s="24"/>
    </row>
    <row r="85" spans="1:9" ht="12.75" customHeight="1">
      <c r="A85" s="92" t="s">
        <v>4</v>
      </c>
      <c r="B85" s="89"/>
      <c r="C85" s="89"/>
      <c r="D85" s="89"/>
      <c r="E85" s="89"/>
      <c r="F85" s="89"/>
      <c r="G85" s="89"/>
      <c r="H85" s="89"/>
      <c r="I85" s="21"/>
    </row>
    <row r="86" spans="1:9" ht="12.75" customHeight="1">
      <c r="A86" s="89"/>
      <c r="B86" s="89"/>
      <c r="C86" s="89"/>
      <c r="D86" s="89"/>
      <c r="E86" s="89"/>
      <c r="F86" s="89"/>
      <c r="G86" s="89"/>
      <c r="H86" s="89"/>
      <c r="I86" s="21"/>
    </row>
    <row r="87" spans="1:9" ht="12.75" customHeight="1" thickBot="1">
      <c r="A87" s="24"/>
      <c r="B87" s="24"/>
      <c r="C87" s="24"/>
      <c r="D87" s="24"/>
      <c r="E87" s="24"/>
      <c r="F87" s="24"/>
      <c r="G87" s="24"/>
      <c r="H87" s="24"/>
    </row>
    <row r="88" spans="1:9">
      <c r="A88" s="37" t="s">
        <v>48</v>
      </c>
      <c r="B88" s="38">
        <v>0.2</v>
      </c>
      <c r="C88" s="46"/>
      <c r="D88" s="47"/>
      <c r="E88" s="48"/>
      <c r="F88" s="21"/>
      <c r="G88" s="21"/>
      <c r="H88" s="21"/>
    </row>
    <row r="89" spans="1:9">
      <c r="A89" s="41" t="s">
        <v>49</v>
      </c>
      <c r="B89" s="42">
        <v>200</v>
      </c>
      <c r="C89" s="46"/>
      <c r="D89" s="47"/>
      <c r="E89" s="48"/>
      <c r="F89" s="21"/>
      <c r="G89" s="21"/>
      <c r="H89" s="21"/>
    </row>
    <row r="90" spans="1:9">
      <c r="A90" s="41" t="s">
        <v>50</v>
      </c>
      <c r="B90" s="42">
        <v>1000</v>
      </c>
      <c r="C90" s="51"/>
      <c r="D90" s="52" t="s">
        <v>56</v>
      </c>
      <c r="E90" s="48"/>
      <c r="F90" s="21"/>
      <c r="G90" s="21"/>
      <c r="H90" s="21"/>
    </row>
    <row r="91" spans="1:9" ht="15.6" customHeight="1">
      <c r="A91" s="41" t="s">
        <v>51</v>
      </c>
      <c r="B91" s="44">
        <v>5000</v>
      </c>
      <c r="C91" s="23"/>
      <c r="D91" s="53" t="s">
        <v>57</v>
      </c>
      <c r="E91" s="16"/>
      <c r="F91" s="16"/>
      <c r="G91" s="16"/>
      <c r="H91" s="16"/>
    </row>
    <row r="92" spans="1:9" ht="15.6" customHeight="1">
      <c r="A92" s="41" t="s">
        <v>54</v>
      </c>
      <c r="B92" s="54">
        <v>600</v>
      </c>
      <c r="C92" s="23" t="s">
        <v>55</v>
      </c>
      <c r="D92" s="23"/>
      <c r="E92" s="16"/>
      <c r="F92" s="16"/>
      <c r="G92" s="16"/>
      <c r="H92" s="16"/>
    </row>
    <row r="93" spans="1:9" ht="15.6" customHeight="1" thickBot="1">
      <c r="A93" s="49" t="s">
        <v>53</v>
      </c>
      <c r="B93" s="50">
        <f>B88*B89*B92/2+B90*B91/B92</f>
        <v>20333.333333333336</v>
      </c>
      <c r="C93" s="16"/>
      <c r="D93" s="16"/>
      <c r="E93" s="16"/>
      <c r="F93" s="16"/>
      <c r="G93" s="16"/>
      <c r="H93" s="16"/>
    </row>
    <row r="94" spans="1:9" ht="15.6" customHeight="1">
      <c r="A94" s="16"/>
      <c r="B94" s="16"/>
      <c r="C94" s="16"/>
      <c r="D94" s="16"/>
      <c r="E94" s="16"/>
      <c r="F94" s="16"/>
      <c r="G94" s="16"/>
      <c r="H94" s="16"/>
    </row>
    <row r="95" spans="1:9" ht="15.6" customHeight="1">
      <c r="A95" s="92" t="s">
        <v>58</v>
      </c>
      <c r="B95" s="93"/>
      <c r="C95" s="93"/>
      <c r="D95" s="93"/>
      <c r="E95" s="93"/>
      <c r="F95" s="93"/>
      <c r="G95" s="93"/>
      <c r="H95" s="93"/>
      <c r="I95" s="93"/>
    </row>
    <row r="96" spans="1:9">
      <c r="A96" s="93"/>
      <c r="B96" s="93"/>
      <c r="C96" s="93"/>
      <c r="D96" s="93"/>
      <c r="E96" s="93"/>
      <c r="F96" s="93"/>
      <c r="G96" s="93"/>
      <c r="H96" s="93"/>
      <c r="I96" s="93"/>
    </row>
    <row r="97" spans="1:9">
      <c r="A97" s="93"/>
      <c r="B97" s="93"/>
      <c r="C97" s="93"/>
      <c r="D97" s="93"/>
      <c r="E97" s="93"/>
      <c r="F97" s="93"/>
      <c r="G97" s="93"/>
      <c r="H97" s="93"/>
      <c r="I97" s="93"/>
    </row>
    <row r="98" spans="1:9">
      <c r="A98" s="4"/>
      <c r="B98" s="4"/>
      <c r="C98" s="4"/>
      <c r="D98" s="4"/>
      <c r="E98" s="4"/>
      <c r="F98" s="4"/>
      <c r="G98" s="4"/>
      <c r="H98" s="4"/>
    </row>
    <row r="99" spans="1:9">
      <c r="A99" s="121" t="s">
        <v>72</v>
      </c>
      <c r="B99" s="91"/>
      <c r="C99" s="91"/>
      <c r="D99" s="91"/>
      <c r="E99" s="91"/>
      <c r="F99" s="91"/>
      <c r="G99" s="91"/>
      <c r="H99" s="91"/>
      <c r="I99" s="91"/>
    </row>
    <row r="100" spans="1:9">
      <c r="A100" s="91"/>
      <c r="B100" s="91"/>
      <c r="C100" s="91"/>
      <c r="D100" s="91"/>
      <c r="E100" s="91"/>
      <c r="F100" s="91"/>
      <c r="G100" s="91"/>
      <c r="H100" s="91"/>
      <c r="I100" s="91"/>
    </row>
    <row r="101" spans="1:9">
      <c r="A101" s="91"/>
      <c r="B101" s="91"/>
      <c r="C101" s="91"/>
      <c r="D101" s="91"/>
      <c r="E101" s="91"/>
      <c r="F101" s="91"/>
      <c r="G101" s="91"/>
      <c r="H101" s="91"/>
      <c r="I101" s="91"/>
    </row>
    <row r="102" spans="1:9">
      <c r="A102" s="55"/>
      <c r="B102" s="55"/>
      <c r="C102" s="55"/>
      <c r="D102" s="56"/>
      <c r="E102" s="56"/>
      <c r="F102" s="21"/>
      <c r="G102" s="21"/>
      <c r="H102" s="21"/>
    </row>
    <row r="103" spans="1:9">
      <c r="A103" s="88" t="s">
        <v>10</v>
      </c>
      <c r="B103" s="93"/>
      <c r="C103" s="93"/>
      <c r="D103" s="93"/>
      <c r="E103" s="93"/>
      <c r="F103" s="93"/>
      <c r="G103" s="93"/>
      <c r="H103" s="93"/>
      <c r="I103" s="93"/>
    </row>
    <row r="104" spans="1:9">
      <c r="A104" s="93"/>
      <c r="B104" s="93"/>
      <c r="C104" s="93"/>
      <c r="D104" s="93"/>
      <c r="E104" s="93"/>
      <c r="F104" s="93"/>
      <c r="G104" s="93"/>
      <c r="H104" s="93"/>
      <c r="I104" s="93"/>
    </row>
    <row r="105" spans="1:9">
      <c r="A105" s="93"/>
      <c r="B105" s="93"/>
      <c r="C105" s="93"/>
      <c r="D105" s="93"/>
      <c r="E105" s="93"/>
      <c r="F105" s="93"/>
      <c r="G105" s="93"/>
      <c r="H105" s="93"/>
      <c r="I105" s="93"/>
    </row>
    <row r="106" spans="1:9">
      <c r="A106" s="93"/>
      <c r="B106" s="93"/>
      <c r="C106" s="93"/>
      <c r="D106" s="93"/>
      <c r="E106" s="93"/>
      <c r="F106" s="93"/>
      <c r="G106" s="93"/>
      <c r="H106" s="93"/>
      <c r="I106" s="93"/>
    </row>
    <row r="107" spans="1:9" ht="15">
      <c r="B107" s="57"/>
      <c r="C107" s="58"/>
      <c r="D107" s="57"/>
      <c r="E107" s="58"/>
      <c r="F107" s="21"/>
      <c r="G107" s="21"/>
      <c r="H107" s="21"/>
    </row>
    <row r="108" spans="1:9" ht="20.45" customHeight="1">
      <c r="A108" s="90" t="s">
        <v>11</v>
      </c>
      <c r="B108" s="91"/>
      <c r="C108" s="91"/>
      <c r="D108" s="91"/>
      <c r="E108" s="91"/>
      <c r="F108" s="91"/>
      <c r="G108" s="91"/>
      <c r="H108" s="91"/>
      <c r="I108" s="91"/>
    </row>
    <row r="109" spans="1:9" ht="20.45" customHeight="1">
      <c r="A109" s="91"/>
      <c r="B109" s="91"/>
      <c r="C109" s="91"/>
      <c r="D109" s="91"/>
      <c r="E109" s="91"/>
      <c r="F109" s="91"/>
      <c r="G109" s="91"/>
      <c r="H109" s="91"/>
      <c r="I109" s="91"/>
    </row>
    <row r="110" spans="1:9">
      <c r="A110" s="16"/>
      <c r="B110" s="16"/>
      <c r="C110" s="16"/>
      <c r="D110" s="16"/>
      <c r="E110" s="16"/>
      <c r="F110" s="16"/>
      <c r="G110" s="16"/>
      <c r="H110" s="16"/>
    </row>
    <row r="111" spans="1:9">
      <c r="A111" s="90" t="s">
        <v>12</v>
      </c>
      <c r="B111" s="91"/>
      <c r="C111" s="91"/>
      <c r="D111" s="91"/>
      <c r="E111" s="91"/>
      <c r="F111" s="91"/>
      <c r="G111" s="91"/>
      <c r="H111" s="91"/>
      <c r="I111" s="91"/>
    </row>
    <row r="112" spans="1:9">
      <c r="A112" s="91"/>
      <c r="B112" s="91"/>
      <c r="C112" s="91"/>
      <c r="D112" s="91"/>
      <c r="E112" s="91"/>
      <c r="F112" s="91"/>
      <c r="G112" s="91"/>
      <c r="H112" s="91"/>
      <c r="I112" s="91"/>
    </row>
    <row r="113" spans="1:9">
      <c r="A113" s="4"/>
      <c r="B113" s="4"/>
      <c r="C113" s="4"/>
      <c r="D113" s="4"/>
      <c r="E113" s="4"/>
      <c r="F113" s="4"/>
      <c r="G113" s="4"/>
      <c r="H113" s="4"/>
    </row>
    <row r="114" spans="1:9" ht="15">
      <c r="A114" s="23" t="s">
        <v>13</v>
      </c>
      <c r="B114" s="57"/>
      <c r="C114" s="58"/>
      <c r="D114" s="57"/>
      <c r="E114" s="58"/>
      <c r="F114" s="21"/>
      <c r="G114" s="21"/>
      <c r="H114" s="21"/>
    </row>
    <row r="115" spans="1:9" ht="15">
      <c r="A115" s="23" t="s">
        <v>14</v>
      </c>
      <c r="B115" s="23"/>
      <c r="C115" s="23"/>
      <c r="D115" s="23"/>
      <c r="E115" s="58"/>
      <c r="F115" s="21"/>
      <c r="G115" s="21"/>
      <c r="H115" s="21"/>
    </row>
    <row r="116" spans="1:9" ht="15">
      <c r="A116" s="23" t="s">
        <v>15</v>
      </c>
      <c r="B116" s="59"/>
      <c r="C116" s="60"/>
      <c r="D116" s="60"/>
      <c r="E116" s="58"/>
      <c r="F116" s="21"/>
      <c r="G116" s="21"/>
      <c r="H116" s="21"/>
    </row>
    <row r="117" spans="1:9" ht="15">
      <c r="E117" s="58"/>
      <c r="F117" s="21"/>
      <c r="G117" s="21"/>
      <c r="H117" s="21"/>
    </row>
    <row r="118" spans="1:9" ht="16.350000000000001" customHeight="1">
      <c r="A118" s="90" t="s">
        <v>16</v>
      </c>
      <c r="B118" s="91"/>
      <c r="C118" s="91"/>
      <c r="D118" s="91"/>
      <c r="E118" s="91"/>
      <c r="F118" s="91"/>
      <c r="G118" s="91"/>
      <c r="H118" s="91"/>
      <c r="I118" s="91"/>
    </row>
    <row r="119" spans="1:9" ht="16.350000000000001" customHeight="1">
      <c r="A119" s="91"/>
      <c r="B119" s="91"/>
      <c r="C119" s="91"/>
      <c r="D119" s="91"/>
      <c r="E119" s="91"/>
      <c r="F119" s="91"/>
      <c r="G119" s="91"/>
      <c r="H119" s="91"/>
      <c r="I119" s="91"/>
    </row>
    <row r="120" spans="1:9" ht="16.350000000000001" customHeight="1">
      <c r="A120" s="91"/>
      <c r="B120" s="91"/>
      <c r="C120" s="91"/>
      <c r="D120" s="91"/>
      <c r="E120" s="91"/>
      <c r="F120" s="91"/>
      <c r="G120" s="91"/>
      <c r="H120" s="91"/>
      <c r="I120" s="91"/>
    </row>
    <row r="121" spans="1:9" ht="16.350000000000001" customHeight="1">
      <c r="A121" s="91"/>
      <c r="B121" s="91"/>
      <c r="C121" s="91"/>
      <c r="D121" s="91"/>
      <c r="E121" s="91"/>
      <c r="F121" s="91"/>
      <c r="G121" s="91"/>
      <c r="H121" s="91"/>
      <c r="I121" s="91"/>
    </row>
    <row r="122" spans="1:9" ht="16.350000000000001" customHeight="1">
      <c r="A122" s="91"/>
      <c r="B122" s="91"/>
      <c r="C122" s="91"/>
      <c r="D122" s="91"/>
      <c r="E122" s="91"/>
      <c r="F122" s="91"/>
      <c r="G122" s="91"/>
      <c r="H122" s="91"/>
      <c r="I122" s="91"/>
    </row>
    <row r="123" spans="1:9" ht="15">
      <c r="B123" s="119"/>
      <c r="C123" s="97"/>
      <c r="D123" s="97"/>
      <c r="E123" s="58"/>
      <c r="F123" s="21"/>
      <c r="G123" s="21"/>
      <c r="H123" s="21"/>
    </row>
    <row r="124" spans="1:9">
      <c r="A124" s="92" t="s">
        <v>17</v>
      </c>
      <c r="B124" s="93"/>
      <c r="C124" s="93"/>
      <c r="D124" s="93"/>
      <c r="E124" s="93"/>
      <c r="F124" s="93"/>
      <c r="G124" s="93"/>
      <c r="H124" s="93"/>
      <c r="I124" s="93"/>
    </row>
    <row r="125" spans="1:9">
      <c r="A125" s="93"/>
      <c r="B125" s="93"/>
      <c r="C125" s="93"/>
      <c r="D125" s="93"/>
      <c r="E125" s="93"/>
      <c r="F125" s="93"/>
      <c r="G125" s="93"/>
      <c r="H125" s="93"/>
      <c r="I125" s="93"/>
    </row>
    <row r="126" spans="1:9" ht="15">
      <c r="B126" s="61"/>
      <c r="C126" s="60"/>
      <c r="D126" s="60"/>
      <c r="E126" s="58"/>
      <c r="F126" s="21"/>
      <c r="G126" s="21"/>
      <c r="H126" s="21"/>
    </row>
    <row r="127" spans="1:9">
      <c r="A127" s="90" t="s">
        <v>18</v>
      </c>
      <c r="B127" s="91"/>
      <c r="C127" s="91"/>
      <c r="D127" s="91"/>
      <c r="E127" s="91"/>
      <c r="F127" s="91"/>
      <c r="G127" s="91"/>
      <c r="H127" s="91"/>
      <c r="I127" s="91"/>
    </row>
    <row r="128" spans="1:9">
      <c r="A128" s="90"/>
      <c r="B128" s="91"/>
      <c r="C128" s="91"/>
      <c r="D128" s="91"/>
      <c r="E128" s="91"/>
      <c r="F128" s="91"/>
      <c r="G128" s="91"/>
      <c r="H128" s="91"/>
      <c r="I128" s="91"/>
    </row>
    <row r="129" spans="1:9">
      <c r="A129" s="91"/>
      <c r="B129" s="91"/>
      <c r="C129" s="91"/>
      <c r="D129" s="91"/>
      <c r="E129" s="91"/>
      <c r="F129" s="91"/>
      <c r="G129" s="91"/>
      <c r="H129" s="91"/>
      <c r="I129" s="91"/>
    </row>
    <row r="130" spans="1:9">
      <c r="A130" s="91"/>
      <c r="B130" s="91"/>
      <c r="C130" s="91"/>
      <c r="D130" s="91"/>
      <c r="E130" s="91"/>
      <c r="F130" s="91"/>
      <c r="G130" s="91"/>
      <c r="H130" s="91"/>
      <c r="I130" s="91"/>
    </row>
    <row r="131" spans="1:9" ht="15">
      <c r="B131" s="61"/>
      <c r="C131" s="60"/>
      <c r="D131" s="60"/>
      <c r="E131" s="58"/>
      <c r="F131" s="62"/>
      <c r="G131" s="62"/>
      <c r="H131" s="62"/>
    </row>
    <row r="132" spans="1:9" ht="15">
      <c r="A132" s="23" t="s">
        <v>45</v>
      </c>
      <c r="B132" s="23"/>
      <c r="C132" s="60"/>
      <c r="D132" s="60"/>
      <c r="E132" s="58"/>
      <c r="F132" s="19"/>
      <c r="G132" s="19"/>
      <c r="H132" s="19"/>
    </row>
    <row r="133" spans="1:9" ht="15">
      <c r="A133" s="23"/>
      <c r="B133" s="23" t="s">
        <v>19</v>
      </c>
      <c r="C133" s="60"/>
      <c r="D133" s="60"/>
      <c r="E133" s="58"/>
      <c r="F133" s="19"/>
      <c r="G133" s="19"/>
      <c r="H133" s="19"/>
    </row>
    <row r="134" spans="1:9" ht="15">
      <c r="A134" s="23"/>
      <c r="B134" s="23" t="s">
        <v>20</v>
      </c>
      <c r="C134" s="60"/>
      <c r="D134" s="60"/>
      <c r="E134" s="58"/>
      <c r="F134" s="19"/>
      <c r="G134" s="19"/>
      <c r="H134" s="19"/>
    </row>
    <row r="135" spans="1:9" ht="15">
      <c r="B135" s="61"/>
      <c r="C135" s="60"/>
      <c r="D135" s="60"/>
      <c r="E135" s="58"/>
      <c r="F135" s="29"/>
      <c r="G135" s="29"/>
      <c r="H135" s="29"/>
    </row>
    <row r="136" spans="1:9">
      <c r="A136" s="90" t="s">
        <v>21</v>
      </c>
      <c r="B136" s="91"/>
      <c r="C136" s="91"/>
      <c r="D136" s="91"/>
      <c r="E136" s="91"/>
      <c r="F136" s="91"/>
      <c r="G136" s="91"/>
      <c r="H136" s="91"/>
      <c r="I136" s="91"/>
    </row>
    <row r="137" spans="1:9" ht="17.45" customHeight="1">
      <c r="A137" s="90"/>
      <c r="B137" s="91"/>
      <c r="C137" s="91"/>
      <c r="D137" s="91"/>
      <c r="E137" s="91"/>
      <c r="F137" s="91"/>
      <c r="G137" s="91"/>
      <c r="H137" s="91"/>
      <c r="I137" s="91"/>
    </row>
    <row r="138" spans="1:9" ht="17.45" customHeight="1">
      <c r="A138" s="91"/>
      <c r="B138" s="91"/>
      <c r="C138" s="91"/>
      <c r="D138" s="91"/>
      <c r="E138" s="91"/>
      <c r="F138" s="91"/>
      <c r="G138" s="91"/>
      <c r="H138" s="91"/>
      <c r="I138" s="91"/>
    </row>
    <row r="139" spans="1:9" ht="17.45" customHeight="1">
      <c r="A139" s="91"/>
      <c r="B139" s="91"/>
      <c r="C139" s="91"/>
      <c r="D139" s="91"/>
      <c r="E139" s="91"/>
      <c r="F139" s="91"/>
      <c r="G139" s="91"/>
      <c r="H139" s="91"/>
      <c r="I139" s="91"/>
    </row>
    <row r="140" spans="1:9">
      <c r="B140" s="7"/>
      <c r="C140" s="7"/>
      <c r="D140" s="7"/>
      <c r="E140" s="48"/>
      <c r="F140" s="21"/>
      <c r="G140" s="21"/>
      <c r="H140" s="21"/>
    </row>
    <row r="141" spans="1:9">
      <c r="A141" s="88" t="s">
        <v>22</v>
      </c>
      <c r="B141" s="93"/>
      <c r="C141" s="93"/>
      <c r="D141" s="93"/>
      <c r="E141" s="93"/>
      <c r="F141" s="93"/>
      <c r="G141" s="93"/>
      <c r="H141" s="93"/>
      <c r="I141" s="93"/>
    </row>
    <row r="142" spans="1:9">
      <c r="A142" s="93"/>
      <c r="B142" s="93"/>
      <c r="C142" s="93"/>
      <c r="D142" s="93"/>
      <c r="E142" s="93"/>
      <c r="F142" s="93"/>
      <c r="G142" s="93"/>
      <c r="H142" s="93"/>
      <c r="I142" s="93"/>
    </row>
    <row r="143" spans="1:9">
      <c r="A143" s="3"/>
      <c r="B143" s="3"/>
      <c r="C143" s="3"/>
      <c r="D143" s="3"/>
      <c r="E143" s="3"/>
      <c r="F143" s="3"/>
      <c r="G143" s="3"/>
      <c r="H143" s="3"/>
      <c r="I143" s="3"/>
    </row>
    <row r="144" spans="1:9" ht="12.75" customHeight="1">
      <c r="A144" s="102" t="s">
        <v>23</v>
      </c>
      <c r="B144" s="120"/>
      <c r="C144" s="120"/>
      <c r="D144" s="120"/>
      <c r="E144" s="120"/>
      <c r="F144" s="120"/>
      <c r="G144" s="120"/>
      <c r="H144" s="120"/>
      <c r="I144" s="120"/>
    </row>
    <row r="145" spans="1:9" ht="12.75" customHeight="1">
      <c r="A145" s="120"/>
      <c r="B145" s="120"/>
      <c r="C145" s="120"/>
      <c r="D145" s="120"/>
      <c r="E145" s="120"/>
      <c r="F145" s="120"/>
      <c r="G145" s="120"/>
      <c r="H145" s="120"/>
      <c r="I145" s="120"/>
    </row>
    <row r="146" spans="1:9" ht="12.75" customHeight="1">
      <c r="A146" s="120"/>
      <c r="B146" s="120"/>
      <c r="C146" s="120"/>
      <c r="D146" s="120"/>
      <c r="E146" s="120"/>
      <c r="F146" s="120"/>
      <c r="G146" s="120"/>
      <c r="H146" s="120"/>
      <c r="I146" s="120"/>
    </row>
    <row r="147" spans="1:9" ht="12.75" customHeight="1">
      <c r="A147" s="120"/>
      <c r="B147" s="120"/>
      <c r="C147" s="120"/>
      <c r="D147" s="120"/>
      <c r="E147" s="120"/>
      <c r="F147" s="120"/>
      <c r="G147" s="120"/>
      <c r="H147" s="120"/>
      <c r="I147" s="120"/>
    </row>
    <row r="148" spans="1:9" ht="12.75" customHeight="1">
      <c r="A148" s="120"/>
      <c r="B148" s="120"/>
      <c r="C148" s="120"/>
      <c r="D148" s="120"/>
      <c r="E148" s="120"/>
      <c r="F148" s="120"/>
      <c r="G148" s="120"/>
      <c r="H148" s="120"/>
      <c r="I148" s="120"/>
    </row>
    <row r="149" spans="1:9" ht="12.75" customHeight="1">
      <c r="A149" s="63"/>
      <c r="B149" s="63"/>
      <c r="C149" s="63"/>
      <c r="D149" s="63"/>
      <c r="E149" s="63"/>
      <c r="F149" s="63"/>
      <c r="G149" s="63"/>
      <c r="H149" s="63"/>
      <c r="I149" s="63"/>
    </row>
    <row r="150" spans="1:9">
      <c r="A150" s="3"/>
      <c r="B150" s="3"/>
      <c r="C150" s="3"/>
      <c r="D150" s="3"/>
      <c r="E150" s="3"/>
      <c r="F150" s="3"/>
      <c r="G150" s="3"/>
      <c r="H150" s="3"/>
      <c r="I150" s="3"/>
    </row>
    <row r="151" spans="1:9">
      <c r="A151" s="88" t="s">
        <v>5</v>
      </c>
      <c r="B151" s="89"/>
      <c r="C151" s="89"/>
      <c r="D151" s="89"/>
      <c r="E151" s="34"/>
      <c r="F151" s="34"/>
      <c r="G151" s="34"/>
      <c r="H151" s="34"/>
      <c r="I151" s="34"/>
    </row>
    <row r="152" spans="1:9">
      <c r="A152" s="3"/>
      <c r="B152" s="3"/>
      <c r="C152" s="3"/>
      <c r="D152" s="3"/>
      <c r="E152" s="3"/>
      <c r="F152" s="3"/>
      <c r="G152" s="3"/>
      <c r="H152" s="3"/>
      <c r="I152" s="3"/>
    </row>
    <row r="153" spans="1:9" ht="12.75" customHeight="1">
      <c r="A153" s="101" t="s">
        <v>6</v>
      </c>
      <c r="B153" s="89"/>
      <c r="C153" s="89"/>
      <c r="D153" s="34"/>
      <c r="E153" s="34"/>
      <c r="F153" s="34"/>
      <c r="G153" s="34"/>
      <c r="H153" s="34"/>
      <c r="I153" s="34"/>
    </row>
    <row r="154" spans="1:9">
      <c r="A154" s="3"/>
      <c r="B154" s="3"/>
      <c r="C154" s="3"/>
      <c r="D154" s="3"/>
      <c r="E154" s="3"/>
      <c r="F154" s="3"/>
      <c r="G154" s="3"/>
      <c r="H154" s="3"/>
      <c r="I154" s="3"/>
    </row>
    <row r="155" spans="1:9" ht="13.35" customHeight="1">
      <c r="A155" s="94" t="s">
        <v>24</v>
      </c>
      <c r="B155" s="95"/>
      <c r="C155" s="95"/>
      <c r="D155" s="95"/>
      <c r="E155" s="95"/>
      <c r="F155" s="95"/>
      <c r="G155" s="95"/>
      <c r="H155" s="95"/>
      <c r="I155" s="95"/>
    </row>
    <row r="156" spans="1:9">
      <c r="A156" s="95"/>
      <c r="B156" s="95"/>
      <c r="C156" s="95"/>
      <c r="D156" s="95"/>
      <c r="E156" s="95"/>
      <c r="F156" s="95"/>
      <c r="G156" s="95"/>
      <c r="H156" s="95"/>
      <c r="I156" s="95"/>
    </row>
    <row r="157" spans="1:9">
      <c r="A157" s="5"/>
      <c r="B157" s="5"/>
      <c r="C157" s="5"/>
      <c r="D157" s="5"/>
      <c r="E157" s="5"/>
      <c r="F157" s="5"/>
      <c r="G157" s="5"/>
      <c r="H157" s="5"/>
      <c r="I157" s="5"/>
    </row>
    <row r="158" spans="1:9" ht="13.35" customHeight="1">
      <c r="A158" s="99" t="s">
        <v>7</v>
      </c>
      <c r="B158" s="100"/>
      <c r="C158" s="100"/>
      <c r="D158" s="64"/>
      <c r="E158" s="64"/>
      <c r="F158" s="64"/>
      <c r="G158" s="64"/>
      <c r="H158" s="64"/>
      <c r="I158" s="5"/>
    </row>
    <row r="159" spans="1:9">
      <c r="A159" s="5"/>
      <c r="B159" s="5"/>
      <c r="C159" s="5"/>
      <c r="D159" s="5"/>
      <c r="E159" s="5"/>
      <c r="F159" s="5"/>
      <c r="G159" s="5"/>
      <c r="H159" s="5"/>
      <c r="I159" s="5"/>
    </row>
    <row r="160" spans="1:9" ht="13.35" customHeight="1">
      <c r="A160" s="102" t="s">
        <v>25</v>
      </c>
      <c r="B160" s="90"/>
      <c r="C160" s="90"/>
      <c r="D160" s="90"/>
      <c r="E160" s="90"/>
      <c r="F160" s="90"/>
      <c r="G160" s="90"/>
      <c r="H160" s="90"/>
      <c r="I160" s="90"/>
    </row>
    <row r="161" spans="1:9">
      <c r="A161" s="90"/>
      <c r="B161" s="90"/>
      <c r="C161" s="90"/>
      <c r="D161" s="90"/>
      <c r="E161" s="90"/>
      <c r="F161" s="90"/>
      <c r="G161" s="90"/>
      <c r="H161" s="90"/>
      <c r="I161" s="90"/>
    </row>
    <row r="162" spans="1:9">
      <c r="A162" s="3"/>
      <c r="B162" s="3"/>
      <c r="C162" s="3"/>
      <c r="D162" s="3"/>
      <c r="E162" s="3"/>
      <c r="F162" s="3"/>
      <c r="G162" s="3"/>
      <c r="H162" s="3"/>
      <c r="I162" s="3"/>
    </row>
    <row r="163" spans="1:9" ht="19.350000000000001" customHeight="1">
      <c r="A163" s="101" t="s">
        <v>8</v>
      </c>
      <c r="B163" s="92"/>
      <c r="C163" s="92"/>
      <c r="D163" s="92"/>
      <c r="E163" s="92"/>
      <c r="F163" s="92"/>
      <c r="G163" s="92"/>
      <c r="H163" s="92"/>
      <c r="I163" s="92"/>
    </row>
    <row r="164" spans="1:9" ht="19.350000000000001" customHeight="1">
      <c r="A164" s="92"/>
      <c r="B164" s="92"/>
      <c r="C164" s="92"/>
      <c r="D164" s="92"/>
      <c r="E164" s="92"/>
      <c r="F164" s="92"/>
      <c r="G164" s="92"/>
      <c r="H164" s="92"/>
      <c r="I164" s="92"/>
    </row>
    <row r="165" spans="1:9" ht="19.350000000000001" customHeight="1">
      <c r="A165" s="92"/>
      <c r="B165" s="92"/>
      <c r="C165" s="92"/>
      <c r="D165" s="92"/>
      <c r="E165" s="92"/>
      <c r="F165" s="92"/>
      <c r="G165" s="92"/>
      <c r="H165" s="92"/>
      <c r="I165" s="92"/>
    </row>
    <row r="166" spans="1:9">
      <c r="A166" s="3"/>
      <c r="B166" s="3"/>
      <c r="C166" s="3"/>
      <c r="D166" s="3"/>
      <c r="E166" s="3"/>
      <c r="F166" s="3"/>
      <c r="G166" s="3"/>
      <c r="H166" s="3"/>
      <c r="I166" s="3"/>
    </row>
    <row r="167" spans="1:9">
      <c r="A167" s="102" t="s">
        <v>26</v>
      </c>
      <c r="B167" s="90"/>
      <c r="C167" s="90"/>
      <c r="D167" s="90"/>
      <c r="E167" s="90"/>
      <c r="F167" s="90"/>
      <c r="G167" s="90"/>
      <c r="H167" s="90"/>
      <c r="I167" s="90"/>
    </row>
    <row r="168" spans="1:9">
      <c r="A168" s="90"/>
      <c r="B168" s="90"/>
      <c r="C168" s="90"/>
      <c r="D168" s="90"/>
      <c r="E168" s="90"/>
      <c r="F168" s="90"/>
      <c r="G168" s="90"/>
      <c r="H168" s="90"/>
      <c r="I168" s="90"/>
    </row>
    <row r="169" spans="1:9">
      <c r="A169" s="3"/>
      <c r="B169" s="3"/>
      <c r="C169" s="3"/>
      <c r="D169" s="3"/>
      <c r="E169" s="3"/>
      <c r="F169" s="3"/>
      <c r="G169" s="3"/>
      <c r="H169" s="3"/>
      <c r="I169" s="3"/>
    </row>
    <row r="170" spans="1:9">
      <c r="A170" s="101" t="s">
        <v>9</v>
      </c>
      <c r="B170" s="89"/>
      <c r="C170" s="89"/>
      <c r="D170" s="89"/>
      <c r="E170" s="89"/>
      <c r="F170" s="89"/>
      <c r="G170" s="89"/>
      <c r="H170" s="89"/>
      <c r="I170" s="34"/>
    </row>
    <row r="171" spans="1:9">
      <c r="A171" s="89"/>
      <c r="B171" s="89"/>
      <c r="C171" s="89"/>
      <c r="D171" s="89"/>
      <c r="E171" s="89"/>
      <c r="F171" s="89"/>
      <c r="G171" s="89"/>
      <c r="H171" s="89"/>
      <c r="I171" s="34"/>
    </row>
    <row r="172" spans="1:9">
      <c r="A172" s="89"/>
      <c r="B172" s="89"/>
      <c r="C172" s="89"/>
      <c r="D172" s="89"/>
      <c r="E172" s="89"/>
      <c r="F172" s="89"/>
      <c r="G172" s="89"/>
      <c r="H172" s="89"/>
      <c r="I172" s="34"/>
    </row>
    <row r="173" spans="1:9">
      <c r="A173" s="89"/>
      <c r="B173" s="89"/>
      <c r="C173" s="89"/>
      <c r="D173" s="89"/>
      <c r="E173" s="89"/>
      <c r="F173" s="89"/>
      <c r="G173" s="89"/>
      <c r="H173" s="89"/>
      <c r="I173" s="34"/>
    </row>
    <row r="174" spans="1:9">
      <c r="A174" s="65"/>
      <c r="B174" s="65"/>
      <c r="C174" s="65"/>
      <c r="D174" s="65"/>
      <c r="E174" s="65"/>
      <c r="F174" s="65"/>
      <c r="G174" s="65"/>
      <c r="H174" s="65"/>
      <c r="I174" s="65"/>
    </row>
    <row r="175" spans="1:9" ht="13.35" customHeight="1">
      <c r="A175" s="102" t="s">
        <v>27</v>
      </c>
      <c r="B175" s="90"/>
      <c r="C175" s="90"/>
      <c r="D175" s="90"/>
      <c r="E175" s="90"/>
      <c r="F175" s="90"/>
      <c r="G175" s="90"/>
      <c r="H175" s="90"/>
      <c r="I175" s="90"/>
    </row>
    <row r="176" spans="1:9">
      <c r="A176" s="90"/>
      <c r="B176" s="90"/>
      <c r="C176" s="90"/>
      <c r="D176" s="90"/>
      <c r="E176" s="90"/>
      <c r="F176" s="90"/>
      <c r="G176" s="90"/>
      <c r="H176" s="90"/>
      <c r="I176" s="90"/>
    </row>
    <row r="177" spans="1:9">
      <c r="A177" s="88"/>
      <c r="B177" s="92"/>
      <c r="C177" s="92"/>
      <c r="D177" s="92"/>
      <c r="E177" s="92"/>
      <c r="F177" s="92"/>
      <c r="G177" s="92"/>
      <c r="H177" s="92"/>
      <c r="I177" s="92"/>
    </row>
    <row r="178" spans="1:9">
      <c r="A178" s="66"/>
      <c r="B178" s="66"/>
      <c r="C178" s="66"/>
      <c r="D178" s="66"/>
      <c r="E178" s="66"/>
      <c r="F178" s="66"/>
      <c r="G178" s="66"/>
      <c r="H178" s="65"/>
      <c r="I178" s="65"/>
    </row>
    <row r="179" spans="1:9">
      <c r="A179" s="96" t="s">
        <v>59</v>
      </c>
      <c r="B179" s="89"/>
      <c r="C179" s="66"/>
      <c r="D179" s="66"/>
      <c r="E179" s="66"/>
      <c r="F179" s="66"/>
      <c r="G179" s="66"/>
      <c r="H179" s="65"/>
      <c r="I179" s="65"/>
    </row>
    <row r="180" spans="1:9">
      <c r="A180" s="67"/>
      <c r="B180" s="67"/>
      <c r="C180" s="67"/>
      <c r="D180" s="67"/>
      <c r="E180" s="67"/>
      <c r="F180" s="67"/>
      <c r="G180" s="67"/>
    </row>
    <row r="181" spans="1:9">
      <c r="A181" s="67" t="s">
        <v>60</v>
      </c>
      <c r="B181" s="67"/>
      <c r="C181" s="68">
        <v>100000</v>
      </c>
      <c r="D181" s="67"/>
      <c r="E181" s="67"/>
      <c r="F181" s="67"/>
      <c r="G181" s="67"/>
    </row>
    <row r="182" spans="1:9">
      <c r="A182" s="67" t="s">
        <v>61</v>
      </c>
      <c r="B182" s="67"/>
      <c r="C182" s="69">
        <v>7.0000000000000007E-2</v>
      </c>
      <c r="D182" s="67"/>
      <c r="E182" s="67"/>
      <c r="F182" s="67"/>
      <c r="G182" s="67"/>
    </row>
    <row r="183" spans="1:9">
      <c r="A183" s="67" t="s">
        <v>62</v>
      </c>
      <c r="B183" s="67"/>
      <c r="C183" s="67">
        <v>32</v>
      </c>
      <c r="D183" s="67"/>
      <c r="E183" s="67"/>
      <c r="F183" s="67"/>
      <c r="G183" s="67"/>
    </row>
    <row r="185" spans="1:9">
      <c r="A185" s="10" t="s">
        <v>63</v>
      </c>
      <c r="C185" s="70">
        <f>C181*12</f>
        <v>1200000</v>
      </c>
    </row>
    <row r="186" spans="1:9">
      <c r="A186" s="10" t="s">
        <v>64</v>
      </c>
      <c r="C186" s="71">
        <f>SQRT(2*C183*C185/C182)</f>
        <v>33123.146848433003</v>
      </c>
    </row>
    <row r="187" spans="1:9">
      <c r="A187" s="10" t="s">
        <v>65</v>
      </c>
      <c r="C187" s="72">
        <f>C185/C186</f>
        <v>36.228441865473599</v>
      </c>
    </row>
    <row r="188" spans="1:9">
      <c r="A188" s="10" t="s">
        <v>66</v>
      </c>
      <c r="C188" s="73">
        <f>52/C187</f>
        <v>1.4353363634320966</v>
      </c>
    </row>
    <row r="189" spans="1:9">
      <c r="C189" s="73"/>
    </row>
    <row r="190" spans="1:9">
      <c r="B190" s="97" t="s">
        <v>70</v>
      </c>
      <c r="C190" s="98"/>
      <c r="D190" s="98"/>
      <c r="E190" s="98"/>
      <c r="F190" s="98"/>
      <c r="G190" s="98"/>
    </row>
    <row r="191" spans="1:9" ht="13.5" thickBot="1">
      <c r="D191" s="10" t="s">
        <v>67</v>
      </c>
    </row>
    <row r="192" spans="1:9" ht="13.5" thickBot="1">
      <c r="B192" s="74">
        <f>C186</f>
        <v>33123.146848433003</v>
      </c>
      <c r="C192" s="75">
        <v>0.03</v>
      </c>
      <c r="D192" s="75">
        <v>0.05</v>
      </c>
      <c r="E192" s="75">
        <v>7.0000000000000007E-2</v>
      </c>
      <c r="F192" s="75">
        <v>0.09</v>
      </c>
      <c r="G192" s="76">
        <v>0.11</v>
      </c>
    </row>
    <row r="193" spans="1:7">
      <c r="B193" s="77">
        <v>10</v>
      </c>
      <c r="C193" s="78">
        <f t="dataTable" ref="C193:G198" dt2D="1" dtr="0" r1="C182" r2="C183"/>
        <v>28284.2712474619</v>
      </c>
      <c r="D193" s="79">
        <v>21908.902300206646</v>
      </c>
      <c r="E193" s="79">
        <v>18516.40199545103</v>
      </c>
      <c r="F193" s="79">
        <v>16329.931618554521</v>
      </c>
      <c r="G193" s="80">
        <v>14770.978917519928</v>
      </c>
    </row>
    <row r="194" spans="1:7">
      <c r="B194" s="77">
        <v>32</v>
      </c>
      <c r="C194" s="81">
        <v>50596.442562694072</v>
      </c>
      <c r="D194" s="82">
        <v>39191.835884530847</v>
      </c>
      <c r="E194" s="82">
        <v>33123.146848433003</v>
      </c>
      <c r="F194" s="82">
        <v>29211.869733608859</v>
      </c>
      <c r="G194" s="83">
        <v>26423.130363032655</v>
      </c>
    </row>
    <row r="195" spans="1:7">
      <c r="A195" s="53" t="s">
        <v>68</v>
      </c>
      <c r="B195" s="77">
        <v>50</v>
      </c>
      <c r="C195" s="81">
        <v>63245.553203367585</v>
      </c>
      <c r="D195" s="82">
        <v>48989.79485566356</v>
      </c>
      <c r="E195" s="82">
        <v>41403.933560541249</v>
      </c>
      <c r="F195" s="82">
        <v>36514.837167011079</v>
      </c>
      <c r="G195" s="83">
        <v>33028.912953790823</v>
      </c>
    </row>
    <row r="196" spans="1:7">
      <c r="A196" s="10" t="s">
        <v>69</v>
      </c>
      <c r="B196" s="77">
        <v>70</v>
      </c>
      <c r="C196" s="81">
        <v>74833.147735478822</v>
      </c>
      <c r="D196" s="82">
        <v>57965.506984757754</v>
      </c>
      <c r="E196" s="82">
        <v>48989.79485566356</v>
      </c>
      <c r="F196" s="82">
        <v>43204.937989385733</v>
      </c>
      <c r="G196" s="83">
        <v>39080.336836735776</v>
      </c>
    </row>
    <row r="197" spans="1:7">
      <c r="B197" s="77">
        <v>90</v>
      </c>
      <c r="C197" s="81">
        <v>84852.813742385697</v>
      </c>
      <c r="D197" s="82">
        <v>65726.706900619931</v>
      </c>
      <c r="E197" s="82">
        <v>55549.205986353081</v>
      </c>
      <c r="F197" s="82">
        <v>48989.79485566356</v>
      </c>
      <c r="G197" s="83">
        <v>44312.936752559785</v>
      </c>
    </row>
    <row r="198" spans="1:7" ht="13.5" thickBot="1">
      <c r="B198" s="84">
        <v>110</v>
      </c>
      <c r="C198" s="85">
        <v>93808.315196468597</v>
      </c>
      <c r="D198" s="86">
        <v>72663.608498339803</v>
      </c>
      <c r="E198" s="86">
        <v>61411.957886299075</v>
      </c>
      <c r="F198" s="86">
        <v>54160.256030906407</v>
      </c>
      <c r="G198" s="87">
        <v>48989.79485566356</v>
      </c>
    </row>
  </sheetData>
  <mergeCells count="42">
    <mergeCell ref="A151:D151"/>
    <mergeCell ref="A99:I101"/>
    <mergeCell ref="A103:I106"/>
    <mergeCell ref="A3:I3"/>
    <mergeCell ref="A7:H16"/>
    <mergeCell ref="A18:D18"/>
    <mergeCell ref="A43:I43"/>
    <mergeCell ref="A45:I47"/>
    <mergeCell ref="A24:C24"/>
    <mergeCell ref="A26:E26"/>
    <mergeCell ref="A27:D27"/>
    <mergeCell ref="A29:G29"/>
    <mergeCell ref="A35:H35"/>
    <mergeCell ref="A20:I22"/>
    <mergeCell ref="A31:I31"/>
    <mergeCell ref="A33:I33"/>
    <mergeCell ref="A28:I28"/>
    <mergeCell ref="A30:I30"/>
    <mergeCell ref="B190:G190"/>
    <mergeCell ref="A158:C158"/>
    <mergeCell ref="A170:H173"/>
    <mergeCell ref="A175:I176"/>
    <mergeCell ref="A177:I177"/>
    <mergeCell ref="A160:I161"/>
    <mergeCell ref="A163:I165"/>
    <mergeCell ref="A167:I168"/>
    <mergeCell ref="A68:F68"/>
    <mergeCell ref="A118:I122"/>
    <mergeCell ref="A95:I97"/>
    <mergeCell ref="A155:I156"/>
    <mergeCell ref="A179:B179"/>
    <mergeCell ref="A136:I139"/>
    <mergeCell ref="A127:I130"/>
    <mergeCell ref="A85:H86"/>
    <mergeCell ref="A153:C153"/>
    <mergeCell ref="D74:E74"/>
    <mergeCell ref="B123:D123"/>
    <mergeCell ref="A141:I142"/>
    <mergeCell ref="A144:I148"/>
    <mergeCell ref="A108:I109"/>
    <mergeCell ref="A111:I112"/>
    <mergeCell ref="A124:I125"/>
  </mergeCells>
  <phoneticPr fontId="0" type="noConversion"/>
  <printOptions headings="1" gridLines="1"/>
  <pageMargins left="0.5" right="0.5" top="1" bottom="1" header="0.5" footer="0.5"/>
  <pageSetup scale="67" orientation="portrait"/>
  <headerFooter alignWithMargins="0"/>
  <legacyDrawing r:id="rId1"/>
  <oleObjects>
    <oleObject progId="Equation.3" shapeId="5155" r:id="rId2"/>
    <oleObject progId="Equation.3" shapeId="5156" r:id="rId3"/>
    <oleObject progId="Equation.3" shapeId="5157" r:id="rId4"/>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Model</vt:lpstr>
      <vt:lpstr>Model!Print_Area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Advanced Issues in Cash Management and Inventory Control</dc:title>
  <dc:subject>Tool Kit</dc:subject>
  <dc:creator>Christopher Buzzard and Mike Ehrhardt and Phillip Daves</dc:creator>
  <cp:lastModifiedBy>Public5-2010</cp:lastModifiedBy>
  <cp:lastPrinted>2001-01-13T20:55:03Z</cp:lastPrinted>
  <dcterms:created xsi:type="dcterms:W3CDTF">1999-12-27T05:38:41Z</dcterms:created>
  <dcterms:modified xsi:type="dcterms:W3CDTF">2014-05-21T03:20:31Z</dcterms:modified>
</cp:coreProperties>
</file>