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2120" windowHeight="7410" activeTab="0"/>
  </bookViews>
  <sheets>
    <sheet name="Model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DII Labs</author>
  </authors>
  <commentList>
    <comment ref="B55" authorId="0">
      <text>
        <r>
          <rPr>
            <b/>
            <sz val="8"/>
            <rFont val="Tahoma"/>
            <family val="0"/>
          </rPr>
          <t xml:space="preserve">F is flotation cost.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<sst xmlns="http://schemas.openxmlformats.org/spreadsheetml/2006/main" count="72" uniqueCount="68">
  <si>
    <t>Project A</t>
  </si>
  <si>
    <t>Project B</t>
  </si>
  <si>
    <t>Project C</t>
  </si>
  <si>
    <t>g</t>
  </si>
  <si>
    <t>Cost of debt</t>
  </si>
  <si>
    <t xml:space="preserve">         (1-T)      =</t>
  </si>
  <si>
    <t>Tax rate</t>
  </si>
  <si>
    <t xml:space="preserve">             g          =</t>
  </si>
  <si>
    <t>WACC</t>
  </si>
  <si>
    <r>
      <t>P</t>
    </r>
    <r>
      <rPr>
        <vertAlign val="subscript"/>
        <sz val="10"/>
        <rFont val="Times New Roman"/>
        <family val="1"/>
      </rPr>
      <t>0</t>
    </r>
  </si>
  <si>
    <r>
      <t>D</t>
    </r>
    <r>
      <rPr>
        <vertAlign val="subscript"/>
        <sz val="10"/>
        <rFont val="Times New Roman"/>
        <family val="1"/>
      </rPr>
      <t>pf</t>
    </r>
  </si>
  <si>
    <r>
      <t>D</t>
    </r>
    <r>
      <rPr>
        <vertAlign val="subscript"/>
        <sz val="10"/>
        <rFont val="Times New Roman"/>
        <family val="1"/>
      </rPr>
      <t>0</t>
    </r>
  </si>
  <si>
    <r>
      <t xml:space="preserve">          D</t>
    </r>
    <r>
      <rPr>
        <vertAlign val="subscript"/>
        <sz val="10"/>
        <rFont val="Times New Roman"/>
        <family val="1"/>
      </rPr>
      <t xml:space="preserve">pf             </t>
    </r>
    <r>
      <rPr>
        <sz val="10"/>
        <rFont val="Times New Roman"/>
        <family val="1"/>
      </rPr>
      <t xml:space="preserve"> /</t>
    </r>
  </si>
  <si>
    <r>
      <t xml:space="preserve">            D</t>
    </r>
    <r>
      <rPr>
        <vertAlign val="subscript"/>
        <sz val="10"/>
        <rFont val="Times New Roman"/>
        <family val="1"/>
      </rPr>
      <t xml:space="preserve">1   </t>
    </r>
    <r>
      <rPr>
        <sz val="10"/>
        <rFont val="Times New Roman"/>
        <family val="1"/>
      </rPr>
      <t xml:space="preserve">        /</t>
    </r>
  </si>
  <si>
    <r>
      <t xml:space="preserve">           P</t>
    </r>
    <r>
      <rPr>
        <vertAlign val="subscript"/>
        <sz val="10"/>
        <rFont val="Times New Roman"/>
        <family val="1"/>
      </rPr>
      <t xml:space="preserve">0             </t>
    </r>
    <r>
      <rPr>
        <sz val="10"/>
        <rFont val="Times New Roman"/>
        <family val="1"/>
      </rPr>
      <t>+</t>
    </r>
  </si>
  <si>
    <r>
      <t xml:space="preserve">      D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* (1+g)     /</t>
    </r>
  </si>
  <si>
    <r>
      <t xml:space="preserve">       P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*(1-F)</t>
    </r>
    <r>
      <rPr>
        <vertAlign val="subscript"/>
        <sz val="10"/>
        <rFont val="Times New Roman"/>
        <family val="1"/>
      </rPr>
      <t xml:space="preserve">       </t>
    </r>
    <r>
      <rPr>
        <sz val="10"/>
        <rFont val="Times New Roman"/>
        <family val="1"/>
      </rPr>
      <t>+</t>
    </r>
  </si>
  <si>
    <r>
      <t>w</t>
    </r>
    <r>
      <rPr>
        <vertAlign val="subscript"/>
        <sz val="10"/>
        <rFont val="Times New Roman"/>
        <family val="1"/>
      </rPr>
      <t>d</t>
    </r>
  </si>
  <si>
    <r>
      <t>w</t>
    </r>
    <r>
      <rPr>
        <vertAlign val="subscript"/>
        <sz val="10"/>
        <rFont val="Times New Roman"/>
        <family val="1"/>
      </rPr>
      <t>pf</t>
    </r>
  </si>
  <si>
    <r>
      <t>w</t>
    </r>
    <r>
      <rPr>
        <vertAlign val="subscript"/>
        <sz val="10"/>
        <rFont val="Times New Roman"/>
        <family val="1"/>
      </rPr>
      <t>s</t>
    </r>
  </si>
  <si>
    <t>INPUTS USED IN THE MODEL</t>
  </si>
  <si>
    <t>Flotation cost for common</t>
  </si>
  <si>
    <t>Skye's beta</t>
  </si>
  <si>
    <t>Market risk premium, MRP</t>
  </si>
  <si>
    <t xml:space="preserve"> b   *  MRP  =</t>
  </si>
  <si>
    <t>+</t>
  </si>
  <si>
    <t>Differential</t>
  </si>
  <si>
    <t>Again, we would not normally find the CAPM and DCF methods to yield identical results.</t>
  </si>
  <si>
    <t>Beta</t>
  </si>
  <si>
    <t>Target capital structure from debt</t>
  </si>
  <si>
    <t>Target capital structure from preferred stock</t>
  </si>
  <si>
    <t>Target capital structure from common stock</t>
  </si>
  <si>
    <t>Cost of common equity, CAPM</t>
  </si>
  <si>
    <t>b.  Calculate the cost of new stock using the DCF model.</t>
  </si>
  <si>
    <t>Cost of preferred stock (including flotation costs)</t>
  </si>
  <si>
    <t>Cost of common equity, DCF (ignoring flotation costs)</t>
  </si>
  <si>
    <t>Expected return on project</t>
  </si>
  <si>
    <r>
      <t>Net P</t>
    </r>
    <r>
      <rPr>
        <vertAlign val="subscript"/>
        <sz val="10"/>
        <rFont val="Times New Roman"/>
        <family val="1"/>
      </rPr>
      <t>pf</t>
    </r>
  </si>
  <si>
    <r>
      <t xml:space="preserve">          Net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</t>
    </r>
    <r>
      <rPr>
        <vertAlign val="subscript"/>
        <sz val="10"/>
        <rFont val="Times New Roman"/>
        <family val="1"/>
      </rPr>
      <t>pf</t>
    </r>
    <r>
      <rPr>
        <sz val="10"/>
        <rFont val="Times New Roman"/>
        <family val="1"/>
      </rPr>
      <t xml:space="preserve">       =</t>
    </r>
  </si>
  <si>
    <t>e.  Suppose Gao is evaluating three projects with the following characteristics:</t>
  </si>
  <si>
    <t xml:space="preserve">     (1)  Each project has a cost of $1 million.  They will all be financed using the target  mix of long-term debt, preferred </t>
  </si>
  <si>
    <t xml:space="preserve">            stock, and common equity.  The cost of the common equity for each project should be based on the beta estimated for </t>
  </si>
  <si>
    <t xml:space="preserve">            the project. No new equity will be issued.</t>
  </si>
  <si>
    <t xml:space="preserve">     (2)  Equity invested in Project A would have a beta of 0.5 and an expected return of 9.0%. </t>
  </si>
  <si>
    <t xml:space="preserve">     (3)  Equity invested in Project B would have a beta of 1.0 and an expected return of 10.0%.  </t>
  </si>
  <si>
    <t xml:space="preserve">     (4)  Equity invested in Project C would have a beta of 2.0 and an expected return of 11.0%. </t>
  </si>
  <si>
    <t>f.  Analyze the company’s situation and explain why each project should be accepted or rejected.</t>
  </si>
  <si>
    <r>
      <t>B-T r</t>
    </r>
    <r>
      <rPr>
        <vertAlign val="subscript"/>
        <sz val="10"/>
        <rFont val="Times New Roman"/>
        <family val="1"/>
      </rPr>
      <t>d</t>
    </r>
  </si>
  <si>
    <r>
      <t>Risk free rate, r</t>
    </r>
    <r>
      <rPr>
        <vertAlign val="subscript"/>
        <sz val="10"/>
        <rFont val="Times New Roman"/>
        <family val="1"/>
      </rPr>
      <t>RF</t>
    </r>
  </si>
  <si>
    <r>
      <t xml:space="preserve">       B-T r</t>
    </r>
    <r>
      <rPr>
        <vertAlign val="subscript"/>
        <sz val="10"/>
        <rFont val="Times New Roman"/>
        <family val="1"/>
      </rPr>
      <t xml:space="preserve">d         </t>
    </r>
    <r>
      <rPr>
        <sz val="10"/>
        <rFont val="Times New Roman"/>
        <family val="1"/>
      </rPr>
      <t xml:space="preserve">  x</t>
    </r>
  </si>
  <si>
    <r>
      <t>A-T r</t>
    </r>
    <r>
      <rPr>
        <vertAlign val="subscript"/>
        <sz val="10"/>
        <rFont val="Times New Roman"/>
        <family val="1"/>
      </rPr>
      <t>d</t>
    </r>
  </si>
  <si>
    <r>
      <t>r</t>
    </r>
    <r>
      <rPr>
        <vertAlign val="subscript"/>
        <sz val="10"/>
        <rFont val="Times New Roman"/>
        <family val="1"/>
      </rPr>
      <t>pf</t>
    </r>
  </si>
  <si>
    <r>
      <t>r</t>
    </r>
    <r>
      <rPr>
        <vertAlign val="subscript"/>
        <sz val="10"/>
        <rFont val="Times New Roman"/>
        <family val="1"/>
      </rPr>
      <t>s</t>
    </r>
  </si>
  <si>
    <r>
      <t>r</t>
    </r>
    <r>
      <rPr>
        <vertAlign val="subscript"/>
        <sz val="10"/>
        <rFont val="Times New Roman"/>
        <family val="1"/>
      </rPr>
      <t xml:space="preserve">s </t>
    </r>
    <r>
      <rPr>
        <sz val="10"/>
        <rFont val="Times New Roman"/>
        <family val="1"/>
      </rPr>
      <t>=</t>
    </r>
  </si>
  <si>
    <r>
      <t>r</t>
    </r>
    <r>
      <rPr>
        <vertAlign val="subscript"/>
        <sz val="10"/>
        <rFont val="Times New Roman"/>
        <family val="1"/>
      </rPr>
      <t>RF   +</t>
    </r>
  </si>
  <si>
    <r>
      <t>r</t>
    </r>
    <r>
      <rPr>
        <vertAlign val="subscript"/>
        <sz val="10"/>
        <rFont val="Times New Roman"/>
        <family val="1"/>
      </rPr>
      <t>e</t>
    </r>
  </si>
  <si>
    <r>
      <t>r</t>
    </r>
    <r>
      <rPr>
        <vertAlign val="subscript"/>
        <sz val="10"/>
        <rFont val="Times New Roman"/>
        <family val="1"/>
      </rPr>
      <t>e       =</t>
    </r>
  </si>
  <si>
    <r>
      <t xml:space="preserve">     w</t>
    </r>
    <r>
      <rPr>
        <vertAlign val="subscript"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* A-T r</t>
    </r>
    <r>
      <rPr>
        <vertAlign val="subscript"/>
        <sz val="10"/>
        <rFont val="Times New Roman"/>
        <family val="1"/>
      </rPr>
      <t xml:space="preserve">d    </t>
    </r>
    <r>
      <rPr>
        <sz val="10"/>
        <rFont val="Times New Roman"/>
        <family val="1"/>
      </rPr>
      <t>+</t>
    </r>
  </si>
  <si>
    <r>
      <t xml:space="preserve">       w</t>
    </r>
    <r>
      <rPr>
        <vertAlign val="subscript"/>
        <sz val="10"/>
        <rFont val="Times New Roman"/>
        <family val="1"/>
      </rPr>
      <t>pf</t>
    </r>
    <r>
      <rPr>
        <sz val="10"/>
        <rFont val="Times New Roman"/>
        <family val="1"/>
      </rPr>
      <t xml:space="preserve"> * r</t>
    </r>
    <r>
      <rPr>
        <vertAlign val="subscript"/>
        <sz val="10"/>
        <rFont val="Times New Roman"/>
        <family val="1"/>
      </rPr>
      <t xml:space="preserve">pf   </t>
    </r>
    <r>
      <rPr>
        <sz val="10"/>
        <rFont val="Times New Roman"/>
        <family val="1"/>
      </rPr>
      <t xml:space="preserve">  +</t>
    </r>
  </si>
  <si>
    <r>
      <t xml:space="preserve">        w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* r</t>
    </r>
    <r>
      <rPr>
        <vertAlign val="subscript"/>
        <sz val="10"/>
        <rFont val="Times New Roman"/>
        <family val="1"/>
      </rPr>
      <t xml:space="preserve">s       </t>
    </r>
    <r>
      <rPr>
        <sz val="10"/>
        <rFont val="Times New Roman"/>
        <family val="1"/>
      </rPr>
      <t>=</t>
    </r>
  </si>
  <si>
    <r>
      <t>r</t>
    </r>
    <r>
      <rPr>
        <vertAlign val="subscript"/>
        <sz val="10"/>
        <rFont val="Times New Roman"/>
        <family val="1"/>
      </rPr>
      <t>ps</t>
    </r>
  </si>
  <si>
    <r>
      <t>r</t>
    </r>
    <r>
      <rPr>
        <vertAlign val="subscript"/>
        <sz val="10"/>
        <rFont val="Times New Roman"/>
        <family val="1"/>
      </rPr>
      <t>d</t>
    </r>
    <r>
      <rPr>
        <sz val="10"/>
        <rFont val="Times New Roman"/>
        <family val="1"/>
      </rPr>
      <t>(1-T)</t>
    </r>
  </si>
  <si>
    <t>a.  Calculate the cost of each capital component, i.e., the after-tax cost of debt, the cost of preferred stock (including flotation costs), the cost of equity (ignoring flotation costs) with the DCF method and the CAPM method.</t>
  </si>
  <si>
    <r>
      <t>IMPORTANT NOTE</t>
    </r>
    <r>
      <rPr>
        <b/>
        <sz val="10"/>
        <rFont val="Times New Roman"/>
        <family val="1"/>
      </rPr>
      <t>:  HERE THE CAPM AND THE DCF METHODS PRODUCE APPROXIMATELY THE SAME COST OF EQUITY.  THAT OCCURRED BECAUSE WE USED A BETA IN THE PROBLEM THAT ESTIMATED FORCED THE SAME RESULT.  ORDINARILY, THE TWO METHODS WILL PRODUCE SOMEWHAT DIFFERENT RESULTS.</t>
    </r>
  </si>
  <si>
    <r>
      <t>c.  What is the cost of new common stock, based on the CAPM?  (Hint:  Find the difference between r</t>
    </r>
    <r>
      <rPr>
        <b/>
        <vertAlign val="subscript"/>
        <sz val="10"/>
        <color indexed="12"/>
        <rFont val="Times New Roman"/>
        <family val="1"/>
      </rPr>
      <t>e</t>
    </r>
    <r>
      <rPr>
        <b/>
        <sz val="10"/>
        <color indexed="12"/>
        <rFont val="Times New Roman"/>
        <family val="1"/>
      </rPr>
      <t xml:space="preserve"> and r</t>
    </r>
    <r>
      <rPr>
        <b/>
        <vertAlign val="subscript"/>
        <sz val="10"/>
        <color indexed="12"/>
        <rFont val="Times New Roman"/>
        <family val="1"/>
      </rPr>
      <t>s</t>
    </r>
    <r>
      <rPr>
        <b/>
        <sz val="10"/>
        <color indexed="12"/>
        <rFont val="Times New Roman"/>
        <family val="1"/>
      </rPr>
      <t xml:space="preserve"> as  determined by the DCF method, and add that differential to the CAPM value for r</t>
    </r>
    <r>
      <rPr>
        <b/>
        <vertAlign val="subscript"/>
        <sz val="10"/>
        <color indexed="12"/>
        <rFont val="Times New Roman"/>
        <family val="1"/>
      </rPr>
      <t>s</t>
    </r>
    <r>
      <rPr>
        <b/>
        <sz val="10"/>
        <color indexed="12"/>
        <rFont val="Times New Roman"/>
        <family val="1"/>
      </rPr>
      <t>.</t>
    </r>
  </si>
  <si>
    <t>d.  Using the target capital structure for Gao Computer and assuming that it will not issue new equity, will continue to use  the same capital structure, what is the WACC?</t>
  </si>
  <si>
    <t>The expected returns on Projects A and B both exceed their risk-adjusted WACCs, so they should be accepted.  However, Project C's WACC exceeds its expected rate of return, so it should be rejected.</t>
  </si>
  <si>
    <t>Chapter 9. Ch 09 P18 Build a Model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</si>
</sst>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0.0%"/>
    <numFmt numFmtId="168" formatCode="0.000%"/>
    <numFmt numFmtId="169" formatCode="0.0000%"/>
    <numFmt numFmtId="170" formatCode="0.00000%"/>
    <numFmt numFmtId="171" formatCode="0.000000%"/>
    <numFmt numFmtId="172" formatCode="0.0000000%"/>
    <numFmt numFmtId="173" formatCode="0.000"/>
    <numFmt numFmtId="174" formatCode="&quot;$&quot;#,##0.00"/>
    <numFmt numFmtId="175" formatCode="0.000000000000000%"/>
    <numFmt numFmtId="176" formatCode="0.00000000%"/>
    <numFmt numFmtId="177" formatCode="0.000000000%"/>
    <numFmt numFmtId="178" formatCode="0.0000000000000000%"/>
    <numFmt numFmtId="179" formatCode="0.00000000000000000%"/>
    <numFmt numFmtId="180" formatCode="_(* #,##0.0_);_(* \(#,##0.0\);_(* &quot;-&quot;??_);_(@_)"/>
    <numFmt numFmtId="181" formatCode="0.00000000000000%"/>
    <numFmt numFmtId="182" formatCode="0.0000000000000%"/>
    <numFmt numFmtId="183" formatCode="0.000000000000%"/>
    <numFmt numFmtId="184" formatCode="0.00000000000%"/>
    <numFmt numFmtId="185" formatCode="0.0000000000%"/>
  </numFmts>
  <fonts count="35">
    <font>
      <sz val="10"/>
      <name val="Arial"/>
      <family val="0"/>
    </font>
    <font>
      <b/>
      <sz val="8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color indexed="18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b/>
      <vertAlign val="subscript"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0" fontId="3" fillId="0" borderId="0" xfId="59" applyNumberFormat="1" applyFont="1" applyAlignment="1">
      <alignment horizontal="center"/>
    </xf>
    <xf numFmtId="167" fontId="3" fillId="0" borderId="0" xfId="59" applyNumberFormat="1" applyFont="1" applyAlignment="1">
      <alignment/>
    </xf>
    <xf numFmtId="9" fontId="3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0" fontId="5" fillId="0" borderId="0" xfId="59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22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Alignment="1">
      <alignment/>
    </xf>
    <xf numFmtId="10" fontId="5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167" fontId="3" fillId="0" borderId="11" xfId="59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7" fontId="3" fillId="0" borderId="0" xfId="59" applyNumberFormat="1" applyFont="1" applyBorder="1" applyAlignment="1">
      <alignment horizontal="center"/>
    </xf>
    <xf numFmtId="10" fontId="8" fillId="0" borderId="0" xfId="59" applyNumberFormat="1" applyFont="1" applyBorder="1" applyAlignment="1">
      <alignment horizontal="center"/>
    </xf>
    <xf numFmtId="167" fontId="3" fillId="0" borderId="0" xfId="59" applyNumberFormat="1" applyFont="1" applyBorder="1" applyAlignment="1">
      <alignment/>
    </xf>
    <xf numFmtId="10" fontId="3" fillId="0" borderId="0" xfId="59" applyNumberFormat="1" applyFont="1" applyBorder="1" applyAlignment="1">
      <alignment/>
    </xf>
    <xf numFmtId="167" fontId="12" fillId="0" borderId="0" xfId="59" applyNumberFormat="1" applyFont="1" applyAlignment="1">
      <alignment/>
    </xf>
    <xf numFmtId="174" fontId="2" fillId="0" borderId="0" xfId="0" applyNumberFormat="1" applyFont="1" applyAlignment="1">
      <alignment/>
    </xf>
    <xf numFmtId="180" fontId="3" fillId="0" borderId="0" xfId="42" applyNumberFormat="1" applyFont="1" applyAlignment="1">
      <alignment/>
    </xf>
    <xf numFmtId="174" fontId="12" fillId="0" borderId="0" xfId="0" applyNumberFormat="1" applyFont="1" applyAlignment="1">
      <alignment/>
    </xf>
    <xf numFmtId="9" fontId="12" fillId="0" borderId="0" xfId="59" applyFont="1" applyAlignment="1">
      <alignment/>
    </xf>
    <xf numFmtId="0" fontId="3" fillId="0" borderId="10" xfId="0" applyFont="1" applyBorder="1" applyAlignment="1">
      <alignment horizontal="center" wrapText="1"/>
    </xf>
    <xf numFmtId="9" fontId="3" fillId="22" borderId="0" xfId="0" applyNumberFormat="1" applyFont="1" applyFill="1" applyAlignment="1">
      <alignment horizontal="center"/>
    </xf>
    <xf numFmtId="0" fontId="3" fillId="22" borderId="0" xfId="0" applyFont="1" applyFill="1" applyAlignment="1">
      <alignment/>
    </xf>
    <xf numFmtId="10" fontId="5" fillId="22" borderId="0" xfId="0" applyNumberFormat="1" applyFont="1" applyFill="1" applyAlignment="1">
      <alignment horizontal="center"/>
    </xf>
    <xf numFmtId="174" fontId="3" fillId="22" borderId="0" xfId="0" applyNumberFormat="1" applyFont="1" applyFill="1" applyAlignment="1">
      <alignment horizontal="center"/>
    </xf>
    <xf numFmtId="10" fontId="5" fillId="22" borderId="0" xfId="59" applyNumberFormat="1" applyFont="1" applyFill="1" applyAlignment="1">
      <alignment horizontal="center"/>
    </xf>
    <xf numFmtId="167" fontId="3" fillId="22" borderId="0" xfId="59" applyNumberFormat="1" applyFont="1" applyFill="1" applyAlignment="1">
      <alignment horizontal="center"/>
    </xf>
    <xf numFmtId="10" fontId="3" fillId="22" borderId="0" xfId="0" applyNumberFormat="1" applyFont="1" applyFill="1" applyAlignment="1">
      <alignment horizontal="center"/>
    </xf>
    <xf numFmtId="10" fontId="2" fillId="22" borderId="0" xfId="59" applyNumberFormat="1" applyFont="1" applyFill="1" applyAlignment="1">
      <alignment horizontal="center"/>
    </xf>
    <xf numFmtId="10" fontId="3" fillId="22" borderId="0" xfId="59" applyNumberFormat="1" applyFont="1" applyFill="1" applyAlignment="1">
      <alignment horizontal="center"/>
    </xf>
    <xf numFmtId="10" fontId="5" fillId="22" borderId="0" xfId="0" applyNumberFormat="1" applyFont="1" applyFill="1" applyAlignment="1">
      <alignment/>
    </xf>
    <xf numFmtId="10" fontId="3" fillId="22" borderId="0" xfId="59" applyNumberFormat="1" applyFont="1" applyFill="1" applyAlignment="1">
      <alignment/>
    </xf>
    <xf numFmtId="10" fontId="5" fillId="22" borderId="0" xfId="59" applyNumberFormat="1" applyFont="1" applyFill="1" applyAlignment="1">
      <alignment horizontal="right"/>
    </xf>
    <xf numFmtId="9" fontId="12" fillId="22" borderId="0" xfId="0" applyNumberFormat="1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5" fillId="0" borderId="0" xfId="0" applyFont="1" applyFill="1" applyAlignment="1">
      <alignment horizontal="center"/>
    </xf>
    <xf numFmtId="174" fontId="13" fillId="0" borderId="0" xfId="0" applyNumberFormat="1" applyFont="1" applyAlignment="1">
      <alignment wrapText="1"/>
    </xf>
    <xf numFmtId="174" fontId="12" fillId="0" borderId="0" xfId="0" applyNumberFormat="1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8"/>
  <sheetViews>
    <sheetView tabSelected="1" zoomScalePageLayoutView="0" workbookViewId="0" topLeftCell="A66">
      <selection activeCell="C75" sqref="C75"/>
    </sheetView>
  </sheetViews>
  <sheetFormatPr defaultColWidth="15.7109375" defaultRowHeight="12.75"/>
  <cols>
    <col min="1" max="1" width="16.8515625" style="2" customWidth="1"/>
    <col min="2" max="2" width="17.28125" style="2" customWidth="1"/>
    <col min="3" max="3" width="15.7109375" style="2" customWidth="1"/>
    <col min="4" max="4" width="13.421875" style="2" customWidth="1"/>
    <col min="5" max="5" width="11.140625" style="2" customWidth="1"/>
    <col min="6" max="6" width="11.00390625" style="2" customWidth="1"/>
    <col min="7" max="7" width="9.7109375" style="2" customWidth="1"/>
    <col min="8" max="8" width="2.8515625" style="2" customWidth="1"/>
    <col min="9" max="16384" width="15.7109375" style="2" customWidth="1"/>
  </cols>
  <sheetData>
    <row r="1" spans="3:7" s="1" customFormat="1" ht="12.75">
      <c r="C1" s="12"/>
      <c r="G1" s="13">
        <v>38117</v>
      </c>
    </row>
    <row r="2" ht="12.75"/>
    <row r="3" spans="1:8" s="14" customFormat="1" ht="15.75">
      <c r="A3" s="57" t="s">
        <v>67</v>
      </c>
      <c r="B3" s="57"/>
      <c r="C3" s="57"/>
      <c r="D3" s="57"/>
      <c r="E3" s="57"/>
      <c r="F3" s="57"/>
      <c r="G3" s="57"/>
      <c r="H3" s="15"/>
    </row>
    <row r="4" spans="1:8" ht="12.75">
      <c r="A4" s="11"/>
      <c r="B4" s="11"/>
      <c r="C4" s="11"/>
      <c r="D4" s="11"/>
      <c r="E4" s="11"/>
      <c r="F4" s="11"/>
      <c r="G4" s="11"/>
      <c r="H4" s="11"/>
    </row>
    <row r="5" spans="1:8" ht="12.75">
      <c r="A5" s="18"/>
      <c r="B5" s="11"/>
      <c r="C5" s="11"/>
      <c r="D5" s="11"/>
      <c r="E5" s="11"/>
      <c r="F5" s="11"/>
      <c r="G5" s="11"/>
      <c r="H5" s="11"/>
    </row>
    <row r="6" spans="1:8" ht="12.75">
      <c r="A6" s="18"/>
      <c r="B6" s="11"/>
      <c r="C6" s="11"/>
      <c r="D6" s="11"/>
      <c r="E6" s="11"/>
      <c r="F6" s="11"/>
      <c r="G6" s="11"/>
      <c r="H6" s="11"/>
    </row>
    <row r="7" spans="1:8" ht="12.75">
      <c r="A7" s="20" t="s">
        <v>20</v>
      </c>
      <c r="B7" s="11"/>
      <c r="C7" s="11"/>
      <c r="D7" s="11"/>
      <c r="E7" s="11"/>
      <c r="F7" s="11"/>
      <c r="G7" s="11"/>
      <c r="H7" s="11"/>
    </row>
    <row r="8" spans="1:8" s="19" customFormat="1" ht="12.75">
      <c r="A8" s="18"/>
      <c r="B8" s="18"/>
      <c r="C8" s="18"/>
      <c r="D8" s="18"/>
      <c r="E8" s="18"/>
      <c r="F8" s="18"/>
      <c r="G8" s="18"/>
      <c r="H8" s="18"/>
    </row>
    <row r="9" spans="1:3" ht="14.25">
      <c r="A9" s="2" t="s">
        <v>9</v>
      </c>
      <c r="C9" s="37">
        <v>50</v>
      </c>
    </row>
    <row r="10" spans="1:3" ht="14.25">
      <c r="A10" s="2" t="s">
        <v>37</v>
      </c>
      <c r="C10" s="37">
        <v>30</v>
      </c>
    </row>
    <row r="11" spans="1:3" ht="14.25">
      <c r="A11" s="2" t="s">
        <v>10</v>
      </c>
      <c r="C11" s="37">
        <v>3.3</v>
      </c>
    </row>
    <row r="12" spans="1:3" ht="14.25">
      <c r="A12" s="2" t="s">
        <v>11</v>
      </c>
      <c r="C12" s="37">
        <v>2.1</v>
      </c>
    </row>
    <row r="13" spans="1:3" ht="12.75">
      <c r="A13" s="2" t="s">
        <v>3</v>
      </c>
      <c r="C13" s="38">
        <v>0.07</v>
      </c>
    </row>
    <row r="14" spans="1:3" ht="14.25">
      <c r="A14" s="2" t="s">
        <v>47</v>
      </c>
      <c r="C14" s="38">
        <v>0.1</v>
      </c>
    </row>
    <row r="15" spans="1:3" ht="12.75">
      <c r="A15" s="2" t="s">
        <v>22</v>
      </c>
      <c r="C15" s="23">
        <v>0.83</v>
      </c>
    </row>
    <row r="16" spans="1:3" ht="12.75">
      <c r="A16" s="2" t="s">
        <v>23</v>
      </c>
      <c r="C16" s="34">
        <v>0.06</v>
      </c>
    </row>
    <row r="17" spans="1:3" ht="14.25">
      <c r="A17" s="2" t="s">
        <v>48</v>
      </c>
      <c r="C17" s="34">
        <v>0.065</v>
      </c>
    </row>
    <row r="18" spans="1:3" ht="12.75">
      <c r="A18" s="2" t="s">
        <v>29</v>
      </c>
      <c r="C18" s="38">
        <v>0.45</v>
      </c>
    </row>
    <row r="19" spans="1:3" ht="12.75">
      <c r="A19" s="2" t="s">
        <v>30</v>
      </c>
      <c r="C19" s="38">
        <v>0.05</v>
      </c>
    </row>
    <row r="20" spans="1:3" ht="12.75">
      <c r="A20" s="2" t="s">
        <v>31</v>
      </c>
      <c r="C20" s="38">
        <v>0.5</v>
      </c>
    </row>
    <row r="21" spans="1:3" ht="12.75">
      <c r="A21" s="2" t="s">
        <v>6</v>
      </c>
      <c r="C21" s="38">
        <v>0.35</v>
      </c>
    </row>
    <row r="22" spans="1:3" ht="12.75">
      <c r="A22" s="2" t="s">
        <v>21</v>
      </c>
      <c r="C22" s="38">
        <v>0.1</v>
      </c>
    </row>
    <row r="23" ht="12.75">
      <c r="B23" s="4"/>
    </row>
    <row r="24" spans="1:7" ht="12.75" customHeight="1">
      <c r="A24" s="53" t="s">
        <v>62</v>
      </c>
      <c r="B24" s="54"/>
      <c r="C24" s="54"/>
      <c r="D24" s="54"/>
      <c r="E24" s="54"/>
      <c r="F24" s="54"/>
      <c r="G24" s="54"/>
    </row>
    <row r="25" spans="1:7" ht="12.75">
      <c r="A25" s="54"/>
      <c r="B25" s="54"/>
      <c r="C25" s="54"/>
      <c r="D25" s="54"/>
      <c r="E25" s="54"/>
      <c r="F25" s="54"/>
      <c r="G25" s="54"/>
    </row>
    <row r="26" ht="12.75">
      <c r="A26" s="16"/>
    </row>
    <row r="27" ht="12.75">
      <c r="A27" s="23" t="s">
        <v>4</v>
      </c>
    </row>
    <row r="28" ht="12.75"/>
    <row r="29" spans="1:42" ht="14.25">
      <c r="A29" s="2" t="s">
        <v>49</v>
      </c>
      <c r="B29" s="5" t="s">
        <v>5</v>
      </c>
      <c r="D29" s="5" t="s">
        <v>50</v>
      </c>
      <c r="G29" s="22"/>
      <c r="H29" s="25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</row>
    <row r="30" spans="1:42" ht="12.75">
      <c r="A30" s="40">
        <f>C14</f>
        <v>0.1</v>
      </c>
      <c r="B30" s="40">
        <f>(1-0.35)</f>
        <v>0.65</v>
      </c>
      <c r="C30" s="41"/>
      <c r="D30" s="42">
        <f>A30*B30</f>
        <v>0.065</v>
      </c>
      <c r="G30" s="22"/>
      <c r="H30" s="25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</row>
    <row r="31" spans="7:42" ht="12.75">
      <c r="G31" s="22"/>
      <c r="H31" s="25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</row>
    <row r="32" spans="1:42" ht="12.75">
      <c r="A32" s="23" t="s">
        <v>34</v>
      </c>
      <c r="G32" s="26"/>
      <c r="H32" s="25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</row>
    <row r="33" spans="7:42" ht="12.75"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</row>
    <row r="34" spans="1:42" ht="14.25">
      <c r="A34" s="5" t="s">
        <v>12</v>
      </c>
      <c r="B34" s="5" t="s">
        <v>38</v>
      </c>
      <c r="D34" s="5" t="s">
        <v>51</v>
      </c>
      <c r="G34" s="22"/>
      <c r="H34" s="27"/>
      <c r="I34" s="27"/>
      <c r="J34" s="27"/>
      <c r="K34" s="27"/>
      <c r="L34" s="28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</row>
    <row r="35" spans="1:42" ht="12.75">
      <c r="A35" s="43">
        <f>C11</f>
        <v>3.3</v>
      </c>
      <c r="B35" s="43">
        <f>C10</f>
        <v>30</v>
      </c>
      <c r="C35" s="41"/>
      <c r="D35" s="44">
        <f>A35/B35</f>
        <v>0.11</v>
      </c>
      <c r="G35" s="22"/>
      <c r="H35" s="29"/>
      <c r="I35" s="30"/>
      <c r="J35" s="30"/>
      <c r="K35" s="30"/>
      <c r="L35" s="31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  <row r="36" spans="7:42" ht="12.75">
      <c r="G36" s="22"/>
      <c r="H36" s="29"/>
      <c r="I36" s="30"/>
      <c r="J36" s="30"/>
      <c r="K36" s="30"/>
      <c r="L36" s="31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</row>
    <row r="37" spans="1:42" ht="12.75">
      <c r="A37" s="23" t="s">
        <v>35</v>
      </c>
      <c r="G37" s="22"/>
      <c r="H37" s="29"/>
      <c r="I37" s="30"/>
      <c r="J37" s="30"/>
      <c r="K37" s="30"/>
      <c r="L37" s="31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</row>
    <row r="38" spans="7:42" ht="12.75">
      <c r="G38" s="22"/>
      <c r="H38" s="29"/>
      <c r="I38" s="30"/>
      <c r="J38" s="30"/>
      <c r="K38" s="30"/>
      <c r="L38" s="31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</row>
    <row r="39" spans="1:42" ht="14.25">
      <c r="A39" s="5" t="s">
        <v>13</v>
      </c>
      <c r="B39" s="5" t="s">
        <v>14</v>
      </c>
      <c r="C39" s="5" t="s">
        <v>7</v>
      </c>
      <c r="D39" s="5" t="s">
        <v>52</v>
      </c>
      <c r="G39" s="22"/>
      <c r="H39" s="29"/>
      <c r="I39" s="30"/>
      <c r="J39" s="30"/>
      <c r="K39" s="30"/>
      <c r="L39" s="31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</row>
    <row r="40" spans="1:42" ht="12.75">
      <c r="A40" s="43">
        <f>C12*(1+0.35)</f>
        <v>2.8350000000000004</v>
      </c>
      <c r="B40" s="43">
        <f>C9</f>
        <v>50</v>
      </c>
      <c r="C40" s="40">
        <f>C13</f>
        <v>0.07</v>
      </c>
      <c r="D40" s="44">
        <f>A40/B40+C40</f>
        <v>0.1267</v>
      </c>
      <c r="G40" s="22"/>
      <c r="H40" s="22"/>
      <c r="I40" s="32"/>
      <c r="J40" s="32"/>
      <c r="K40" s="32"/>
      <c r="L40" s="33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</row>
    <row r="41" spans="7:42" ht="12.75">
      <c r="G41" s="22"/>
      <c r="H41" s="22"/>
      <c r="I41" s="32"/>
      <c r="J41" s="32"/>
      <c r="K41" s="32"/>
      <c r="L41" s="33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</row>
    <row r="42" spans="1:42" ht="12.75">
      <c r="A42" s="23" t="s">
        <v>32</v>
      </c>
      <c r="G42" s="22"/>
      <c r="H42" s="22"/>
      <c r="I42" s="32"/>
      <c r="J42" s="32"/>
      <c r="K42" s="32"/>
      <c r="L42" s="33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</row>
    <row r="43" spans="7:42" ht="12.75">
      <c r="G43" s="22"/>
      <c r="H43" s="22"/>
      <c r="I43" s="32"/>
      <c r="J43" s="32"/>
      <c r="K43" s="32"/>
      <c r="L43" s="33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</row>
    <row r="44" spans="1:42" ht="14.25">
      <c r="A44" s="5" t="s">
        <v>53</v>
      </c>
      <c r="B44" s="9" t="s">
        <v>54</v>
      </c>
      <c r="C44" s="8" t="s">
        <v>24</v>
      </c>
      <c r="D44" s="10"/>
      <c r="G44" s="22"/>
      <c r="H44" s="22"/>
      <c r="I44" s="32"/>
      <c r="J44" s="32"/>
      <c r="K44" s="32"/>
      <c r="L44" s="33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</row>
    <row r="45" spans="1:42" ht="12.75">
      <c r="A45" s="9"/>
      <c r="B45" s="45">
        <f>C17</f>
        <v>0.065</v>
      </c>
      <c r="C45" s="46">
        <f>C15*C16</f>
        <v>0.0498</v>
      </c>
      <c r="D45" s="47">
        <f>B45+C45</f>
        <v>0.1148</v>
      </c>
      <c r="E45" s="44"/>
      <c r="G45" s="22"/>
      <c r="H45" s="22"/>
      <c r="I45" s="32"/>
      <c r="J45" s="32"/>
      <c r="K45" s="32"/>
      <c r="L45" s="33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1:42" ht="12.75">
      <c r="A46" s="9"/>
      <c r="B46" s="9"/>
      <c r="C46" s="8"/>
      <c r="D46" s="10"/>
      <c r="G46" s="22"/>
      <c r="H46" s="22"/>
      <c r="I46" s="32"/>
      <c r="J46" s="32"/>
      <c r="K46" s="32"/>
      <c r="L46" s="33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ht="12.75">
      <c r="A47" s="58" t="s">
        <v>63</v>
      </c>
      <c r="B47" s="54"/>
      <c r="C47" s="54"/>
      <c r="D47" s="54"/>
      <c r="E47" s="54"/>
      <c r="F47" s="54"/>
      <c r="G47" s="54"/>
      <c r="H47" s="22"/>
      <c r="I47" s="32"/>
      <c r="J47" s="32"/>
      <c r="K47" s="32"/>
      <c r="L47" s="33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ht="12.75">
      <c r="A48" s="54"/>
      <c r="B48" s="54"/>
      <c r="C48" s="54"/>
      <c r="D48" s="54"/>
      <c r="E48" s="54"/>
      <c r="F48" s="54"/>
      <c r="G48" s="54"/>
      <c r="H48" s="22"/>
      <c r="I48" s="32"/>
      <c r="J48" s="32"/>
      <c r="K48" s="32"/>
      <c r="L48" s="33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ht="12.75">
      <c r="A49" s="54"/>
      <c r="B49" s="54"/>
      <c r="C49" s="54"/>
      <c r="D49" s="54"/>
      <c r="E49" s="54"/>
      <c r="F49" s="54"/>
      <c r="G49" s="54"/>
      <c r="H49" s="22"/>
      <c r="I49" s="32"/>
      <c r="J49" s="32"/>
      <c r="K49" s="32"/>
      <c r="L49" s="33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ht="12.75">
      <c r="A50" s="54"/>
      <c r="B50" s="54"/>
      <c r="C50" s="54"/>
      <c r="D50" s="54"/>
      <c r="E50" s="54"/>
      <c r="F50" s="54"/>
      <c r="G50" s="54"/>
      <c r="H50" s="22"/>
      <c r="I50" s="32"/>
      <c r="J50" s="32"/>
      <c r="K50" s="32"/>
      <c r="L50" s="33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</row>
    <row r="51" spans="7:42" ht="12.75">
      <c r="G51" s="22"/>
      <c r="H51" s="22"/>
      <c r="I51" s="32"/>
      <c r="J51" s="32"/>
      <c r="K51" s="32"/>
      <c r="L51" s="33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ht="12.75">
      <c r="A52" s="56" t="s">
        <v>33</v>
      </c>
      <c r="B52" s="56"/>
      <c r="C52" s="56"/>
      <c r="D52" s="56"/>
      <c r="E52" s="56"/>
      <c r="G52" s="22"/>
      <c r="H52" s="22"/>
      <c r="I52" s="32"/>
      <c r="J52" s="32"/>
      <c r="K52" s="32"/>
      <c r="L52" s="33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</row>
    <row r="53" spans="7:42" ht="12.75">
      <c r="G53" s="22"/>
      <c r="H53" s="22"/>
      <c r="I53" s="32"/>
      <c r="J53" s="32"/>
      <c r="K53" s="32"/>
      <c r="L53" s="33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" ht="14.25">
      <c r="A54" s="5" t="s">
        <v>15</v>
      </c>
      <c r="B54" s="5" t="s">
        <v>16</v>
      </c>
      <c r="C54" s="5" t="s">
        <v>7</v>
      </c>
      <c r="D54" s="5" t="s">
        <v>55</v>
      </c>
    </row>
    <row r="55" spans="1:4" ht="12.75">
      <c r="A55" s="43">
        <f>C12*(1+C13)</f>
        <v>2.2470000000000003</v>
      </c>
      <c r="B55" s="43">
        <f>C9*(1-C22)</f>
        <v>45</v>
      </c>
      <c r="C55" s="40">
        <f>C13</f>
        <v>0.07</v>
      </c>
      <c r="D55" s="44">
        <f>A55/B55+C55</f>
        <v>0.11993333333333335</v>
      </c>
    </row>
    <row r="56" spans="1:4" ht="12.75">
      <c r="A56" s="9"/>
      <c r="B56" s="9"/>
      <c r="C56" s="8"/>
      <c r="D56" s="10"/>
    </row>
    <row r="57" spans="1:7" ht="12.75">
      <c r="A57" s="59" t="s">
        <v>64</v>
      </c>
      <c r="B57" s="54"/>
      <c r="C57" s="54"/>
      <c r="D57" s="54"/>
      <c r="E57" s="54"/>
      <c r="F57" s="54"/>
      <c r="G57" s="54"/>
    </row>
    <row r="58" spans="1:7" ht="12.75">
      <c r="A58" s="54"/>
      <c r="B58" s="54"/>
      <c r="C58" s="54"/>
      <c r="D58" s="54"/>
      <c r="E58" s="54"/>
      <c r="F58" s="54"/>
      <c r="G58" s="54"/>
    </row>
    <row r="59" spans="1:4" ht="12.75">
      <c r="A59" s="35"/>
      <c r="B59" s="9"/>
      <c r="C59" s="8"/>
      <c r="D59" s="10"/>
    </row>
    <row r="60" spans="1:4" ht="14.25">
      <c r="A60" s="5" t="s">
        <v>56</v>
      </c>
      <c r="B60" s="5" t="s">
        <v>52</v>
      </c>
      <c r="C60" s="8" t="s">
        <v>25</v>
      </c>
      <c r="D60" s="6" t="s">
        <v>26</v>
      </c>
    </row>
    <row r="61" spans="1:6" ht="12.75">
      <c r="A61" s="35"/>
      <c r="B61" s="48">
        <f>D45</f>
        <v>0.1148</v>
      </c>
      <c r="C61" s="40"/>
      <c r="D61" s="48">
        <f>D55-D45</f>
        <v>0.005133333333333351</v>
      </c>
      <c r="E61" s="46">
        <f>B61+D61</f>
        <v>0.11993333333333335</v>
      </c>
      <c r="F61" s="49"/>
    </row>
    <row r="62" spans="1:6" ht="12.75">
      <c r="A62" s="35"/>
      <c r="B62" s="6"/>
      <c r="C62" s="8"/>
      <c r="D62" s="6"/>
      <c r="E62" s="5"/>
      <c r="F62" s="17"/>
    </row>
    <row r="63" spans="1:6" ht="12.75">
      <c r="A63" s="35" t="s">
        <v>27</v>
      </c>
      <c r="B63" s="6"/>
      <c r="C63" s="8"/>
      <c r="D63" s="6"/>
      <c r="E63" s="5"/>
      <c r="F63" s="17"/>
    </row>
    <row r="64" spans="1:6" ht="12.75">
      <c r="A64" s="35"/>
      <c r="B64" s="6"/>
      <c r="C64" s="8"/>
      <c r="D64" s="6"/>
      <c r="E64" s="5"/>
      <c r="F64" s="17"/>
    </row>
    <row r="65" spans="1:7" ht="12.75">
      <c r="A65" s="53" t="s">
        <v>65</v>
      </c>
      <c r="B65" s="54"/>
      <c r="C65" s="54"/>
      <c r="D65" s="54"/>
      <c r="E65" s="54"/>
      <c r="F65" s="54"/>
      <c r="G65" s="54"/>
    </row>
    <row r="66" spans="1:7" ht="12.75">
      <c r="A66" s="54"/>
      <c r="B66" s="54"/>
      <c r="C66" s="54"/>
      <c r="D66" s="54"/>
      <c r="E66" s="54"/>
      <c r="F66" s="54"/>
      <c r="G66" s="54"/>
    </row>
    <row r="68" spans="1:2" ht="14.25">
      <c r="A68" s="2" t="s">
        <v>17</v>
      </c>
      <c r="B68" s="7">
        <f>C18</f>
        <v>0.45</v>
      </c>
    </row>
    <row r="69" spans="1:2" ht="14.25">
      <c r="A69" s="2" t="s">
        <v>18</v>
      </c>
      <c r="B69" s="7">
        <f>C19</f>
        <v>0.05</v>
      </c>
    </row>
    <row r="70" spans="1:2" ht="14.25">
      <c r="A70" s="2" t="s">
        <v>19</v>
      </c>
      <c r="B70" s="7">
        <f>C20</f>
        <v>0.5</v>
      </c>
    </row>
    <row r="71" ht="13.5" thickBot="1">
      <c r="B71" s="24">
        <f>SUM(B68:B70)</f>
        <v>1</v>
      </c>
    </row>
    <row r="72" ht="13.5" thickTop="1"/>
    <row r="73" spans="1:4" ht="14.25">
      <c r="A73" s="5" t="s">
        <v>57</v>
      </c>
      <c r="B73" s="5" t="s">
        <v>58</v>
      </c>
      <c r="C73" s="5" t="s">
        <v>59</v>
      </c>
      <c r="D73" s="5" t="s">
        <v>8</v>
      </c>
    </row>
    <row r="74" spans="1:4" ht="12.75">
      <c r="A74" s="48">
        <f>B68*D30</f>
        <v>0.02925</v>
      </c>
      <c r="B74" s="48">
        <f>B69*D35</f>
        <v>0.0055000000000000005</v>
      </c>
      <c r="C74" s="48">
        <f>D40*B70</f>
        <v>0.06335</v>
      </c>
      <c r="D74" s="44">
        <f>A74+B74+C74</f>
        <v>0.0981</v>
      </c>
    </row>
    <row r="78" spans="1:4" ht="12.75">
      <c r="A78" s="23" t="s">
        <v>39</v>
      </c>
      <c r="B78" s="23"/>
      <c r="C78" s="23"/>
      <c r="D78" s="23"/>
    </row>
    <row r="79" spans="1:4" ht="12.75">
      <c r="A79" s="23"/>
      <c r="B79" s="23"/>
      <c r="C79" s="23"/>
      <c r="D79" s="23"/>
    </row>
    <row r="80" spans="1:4" ht="12.75">
      <c r="A80" s="23" t="s">
        <v>40</v>
      </c>
      <c r="B80" s="23"/>
      <c r="C80" s="23"/>
      <c r="D80" s="23"/>
    </row>
    <row r="81" spans="1:4" ht="12.75">
      <c r="A81" s="23" t="s">
        <v>41</v>
      </c>
      <c r="B81" s="23"/>
      <c r="C81" s="23"/>
      <c r="D81" s="23"/>
    </row>
    <row r="82" spans="1:4" ht="12.75">
      <c r="A82" s="23" t="s">
        <v>42</v>
      </c>
      <c r="B82" s="23"/>
      <c r="C82" s="23"/>
      <c r="D82" s="23"/>
    </row>
    <row r="83" spans="1:4" ht="12.75">
      <c r="A83" s="23"/>
      <c r="B83" s="23"/>
      <c r="C83" s="23"/>
      <c r="D83" s="23"/>
    </row>
    <row r="84" spans="1:4" ht="12.75">
      <c r="A84" s="23" t="s">
        <v>43</v>
      </c>
      <c r="B84" s="23"/>
      <c r="C84" s="23"/>
      <c r="D84" s="23"/>
    </row>
    <row r="85" spans="1:4" ht="12.75">
      <c r="A85" s="23"/>
      <c r="B85" s="23"/>
      <c r="C85" s="23"/>
      <c r="D85" s="23"/>
    </row>
    <row r="86" spans="1:4" ht="12.75">
      <c r="A86" s="23" t="s">
        <v>44</v>
      </c>
      <c r="B86" s="23"/>
      <c r="C86" s="23"/>
      <c r="D86" s="23"/>
    </row>
    <row r="87" spans="1:4" ht="12.75">
      <c r="A87" s="23"/>
      <c r="B87" s="23"/>
      <c r="C87" s="23"/>
      <c r="D87" s="23"/>
    </row>
    <row r="88" spans="1:4" ht="12.75">
      <c r="A88" s="23" t="s">
        <v>45</v>
      </c>
      <c r="B88" s="23"/>
      <c r="C88" s="23"/>
      <c r="D88" s="23"/>
    </row>
    <row r="89" spans="1:4" ht="12.75">
      <c r="A89" s="23"/>
      <c r="B89" s="23"/>
      <c r="C89" s="23"/>
      <c r="D89" s="23"/>
    </row>
    <row r="90" spans="1:4" ht="12.75">
      <c r="A90" s="23" t="s">
        <v>46</v>
      </c>
      <c r="B90" s="23"/>
      <c r="C90" s="23"/>
      <c r="D90" s="23"/>
    </row>
    <row r="92" spans="2:7" ht="39">
      <c r="B92" s="21" t="s">
        <v>28</v>
      </c>
      <c r="C92" s="3" t="s">
        <v>52</v>
      </c>
      <c r="D92" s="3" t="s">
        <v>60</v>
      </c>
      <c r="E92" s="3" t="s">
        <v>61</v>
      </c>
      <c r="F92" s="3" t="s">
        <v>8</v>
      </c>
      <c r="G92" s="39" t="s">
        <v>36</v>
      </c>
    </row>
    <row r="93" spans="1:7" ht="12.75">
      <c r="A93" s="2" t="s">
        <v>0</v>
      </c>
      <c r="B93" s="36">
        <v>0.5</v>
      </c>
      <c r="C93" s="50"/>
      <c r="D93" s="50"/>
      <c r="E93" s="50"/>
      <c r="F93" s="51"/>
      <c r="G93" s="52"/>
    </row>
    <row r="94" spans="1:7" ht="12.75">
      <c r="A94" s="2" t="s">
        <v>1</v>
      </c>
      <c r="B94" s="36">
        <v>1</v>
      </c>
      <c r="C94" s="50"/>
      <c r="D94" s="50"/>
      <c r="E94" s="50"/>
      <c r="F94" s="51"/>
      <c r="G94" s="52"/>
    </row>
    <row r="95" spans="1:7" ht="12.75">
      <c r="A95" s="2" t="s">
        <v>2</v>
      </c>
      <c r="B95" s="36">
        <v>2</v>
      </c>
      <c r="C95" s="50"/>
      <c r="D95" s="50"/>
      <c r="E95" s="50"/>
      <c r="F95" s="51"/>
      <c r="G95" s="52"/>
    </row>
    <row r="97" spans="1:7" ht="12.75">
      <c r="A97" s="55" t="s">
        <v>66</v>
      </c>
      <c r="B97" s="55"/>
      <c r="C97" s="55"/>
      <c r="D97" s="55"/>
      <c r="E97" s="55"/>
      <c r="F97" s="55"/>
      <c r="G97" s="55"/>
    </row>
    <row r="98" spans="1:7" ht="12.75">
      <c r="A98" s="55"/>
      <c r="B98" s="55"/>
      <c r="C98" s="55"/>
      <c r="D98" s="55"/>
      <c r="E98" s="55"/>
      <c r="F98" s="55"/>
      <c r="G98" s="55"/>
    </row>
  </sheetData>
  <sheetProtection/>
  <mergeCells count="7">
    <mergeCell ref="A65:G66"/>
    <mergeCell ref="A97:G98"/>
    <mergeCell ref="A52:E52"/>
    <mergeCell ref="A3:G3"/>
    <mergeCell ref="A24:G25"/>
    <mergeCell ref="A47:G50"/>
    <mergeCell ref="A57:G58"/>
  </mergeCells>
  <printOptions/>
  <pageMargins left="0.5" right="0.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of Capital, Build a Model</dc:title>
  <dc:subject>Buidl a Model</dc:subject>
  <dc:creator>Mike Ehrhardt and Christopher Buzzard</dc:creator>
  <cp:keywords/>
  <dc:description/>
  <cp:lastModifiedBy>MDOC </cp:lastModifiedBy>
  <cp:lastPrinted>1999-09-16T18:42:41Z</cp:lastPrinted>
  <dcterms:created xsi:type="dcterms:W3CDTF">1999-09-01T16:29:40Z</dcterms:created>
  <dcterms:modified xsi:type="dcterms:W3CDTF">2008-04-04T16:57:26Z</dcterms:modified>
  <cp:category/>
  <cp:version/>
  <cp:contentType/>
  <cp:contentStatus/>
</cp:coreProperties>
</file>