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955"/>
  </bookViews>
  <sheets>
    <sheet name="3 Month Moving Avg 1-4" sheetId="1" r:id="rId1"/>
    <sheet name="Weighted Moving Avg Forecast" sheetId="2" r:id="rId2"/>
    <sheet name="Exponential Smoothing" sheetId="3" r:id="rId3"/>
    <sheet name="Regression Forecast" sheetId="4" r:id="rId4"/>
    <sheet name="Sheet3" sheetId="6" r:id="rId5"/>
  </sheets>
  <calcPr calcId="125725"/>
</workbook>
</file>

<file path=xl/calcChain.xml><?xml version="1.0" encoding="utf-8"?>
<calcChain xmlns="http://schemas.openxmlformats.org/spreadsheetml/2006/main">
  <c r="C2" i="4"/>
  <c r="D2" s="1"/>
  <c r="C3"/>
  <c r="D3" s="1"/>
  <c r="C4"/>
  <c r="D4" s="1"/>
  <c r="E4" s="1"/>
  <c r="C5"/>
  <c r="D5" s="1"/>
  <c r="C6"/>
  <c r="D6"/>
  <c r="E6" s="1"/>
  <c r="C7"/>
  <c r="D7" s="1"/>
  <c r="C8"/>
  <c r="D8" s="1"/>
  <c r="E8" s="1"/>
  <c r="C9"/>
  <c r="D9" s="1"/>
  <c r="C10"/>
  <c r="D10"/>
  <c r="E10" s="1"/>
  <c r="C11"/>
  <c r="D11" s="1"/>
  <c r="C12"/>
  <c r="D12" s="1"/>
  <c r="E12" s="1"/>
  <c r="C13"/>
  <c r="D13" s="1"/>
  <c r="C14"/>
  <c r="D14"/>
  <c r="E14" s="1"/>
  <c r="C15"/>
  <c r="D15" s="1"/>
  <c r="C16"/>
  <c r="D16" s="1"/>
  <c r="E16" s="1"/>
  <c r="C17"/>
  <c r="D17" s="1"/>
  <c r="C18"/>
  <c r="D18"/>
  <c r="E18" s="1"/>
  <c r="C19"/>
  <c r="D19" s="1"/>
  <c r="C20"/>
  <c r="D20" s="1"/>
  <c r="E20" s="1"/>
  <c r="C21"/>
  <c r="D21" s="1"/>
  <c r="C22"/>
  <c r="D22"/>
  <c r="E22" s="1"/>
  <c r="C23"/>
  <c r="D23" s="1"/>
  <c r="C24"/>
  <c r="D24" s="1"/>
  <c r="E24" s="1"/>
  <c r="C25"/>
  <c r="D25" s="1"/>
  <c r="C26"/>
  <c r="G36" i="3"/>
  <c r="F36"/>
  <c r="E36"/>
  <c r="D3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6" i="2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5"/>
  <c r="J7"/>
  <c r="D6"/>
  <c r="G29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5"/>
  <c r="F29"/>
  <c r="E29"/>
  <c r="D29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5"/>
  <c r="F25" i="4" l="1"/>
  <c r="E25"/>
  <c r="G25"/>
  <c r="F21"/>
  <c r="E21"/>
  <c r="G21"/>
  <c r="F17"/>
  <c r="E17"/>
  <c r="G17"/>
  <c r="F13"/>
  <c r="E13"/>
  <c r="G13"/>
  <c r="F9"/>
  <c r="E9"/>
  <c r="G9"/>
  <c r="F5"/>
  <c r="E5"/>
  <c r="G5"/>
  <c r="E2"/>
  <c r="G2"/>
  <c r="F2"/>
  <c r="D29"/>
  <c r="F23"/>
  <c r="E23"/>
  <c r="G23"/>
  <c r="F19"/>
  <c r="E19"/>
  <c r="G19"/>
  <c r="F15"/>
  <c r="E15"/>
  <c r="G15"/>
  <c r="F11"/>
  <c r="E11"/>
  <c r="G11"/>
  <c r="F7"/>
  <c r="E7"/>
  <c r="G7"/>
  <c r="F3"/>
  <c r="E3"/>
  <c r="G3"/>
  <c r="F24"/>
  <c r="F22"/>
  <c r="F20"/>
  <c r="F18"/>
  <c r="F16"/>
  <c r="F14"/>
  <c r="F12"/>
  <c r="F10"/>
  <c r="F8"/>
  <c r="F6"/>
  <c r="F4"/>
  <c r="E29"/>
  <c r="G24"/>
  <c r="G22"/>
  <c r="G20"/>
  <c r="G18"/>
  <c r="G16"/>
  <c r="G14"/>
  <c r="G12"/>
  <c r="G10"/>
  <c r="G8"/>
  <c r="G6"/>
  <c r="G4"/>
  <c r="D7" i="2"/>
  <c r="G7" s="1"/>
  <c r="F6"/>
  <c r="G6"/>
  <c r="E6"/>
  <c r="F7"/>
  <c r="E7"/>
  <c r="D5"/>
  <c r="G5" s="1"/>
  <c r="F29" i="4" l="1"/>
  <c r="G29"/>
  <c r="D8" i="2"/>
  <c r="F5"/>
  <c r="E5"/>
  <c r="D9" l="1"/>
  <c r="F8"/>
  <c r="E8"/>
  <c r="G8"/>
  <c r="G9" l="1"/>
  <c r="F9"/>
  <c r="E9"/>
  <c r="D10"/>
  <c r="F10" l="1"/>
  <c r="E10"/>
  <c r="G10"/>
  <c r="D11"/>
  <c r="D12" l="1"/>
  <c r="G11"/>
  <c r="F11"/>
  <c r="E11"/>
  <c r="D13" l="1"/>
  <c r="G12"/>
  <c r="F12"/>
  <c r="E12"/>
  <c r="G13" l="1"/>
  <c r="F13"/>
  <c r="E13"/>
  <c r="D14"/>
  <c r="G14" l="1"/>
  <c r="F14"/>
  <c r="E14"/>
  <c r="D15"/>
  <c r="D16" l="1"/>
  <c r="G15"/>
  <c r="F15"/>
  <c r="E15"/>
  <c r="D17" l="1"/>
  <c r="F16"/>
  <c r="E16"/>
  <c r="G16"/>
  <c r="G17" l="1"/>
  <c r="F17"/>
  <c r="E17"/>
  <c r="D18"/>
  <c r="F18" l="1"/>
  <c r="E18"/>
  <c r="G18"/>
  <c r="D19"/>
  <c r="D20" l="1"/>
  <c r="G19"/>
  <c r="E19"/>
  <c r="F19"/>
  <c r="D21" l="1"/>
  <c r="G20"/>
  <c r="F20"/>
  <c r="E20"/>
  <c r="G21" l="1"/>
  <c r="F21"/>
  <c r="E21"/>
  <c r="D22"/>
  <c r="G22" l="1"/>
  <c r="F22"/>
  <c r="E22"/>
  <c r="D23"/>
  <c r="D24" l="1"/>
  <c r="G23"/>
  <c r="F23"/>
  <c r="E23"/>
  <c r="D25" l="1"/>
  <c r="D29" s="1"/>
  <c r="F24"/>
  <c r="E24"/>
  <c r="G24"/>
  <c r="G25" l="1"/>
  <c r="G29" s="1"/>
  <c r="F25"/>
  <c r="F29" s="1"/>
  <c r="E25"/>
  <c r="E29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J4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J5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J6" authorId="0">
      <text>
        <r>
          <rPr>
            <sz val="8"/>
            <color indexed="81"/>
            <rFont val="Tahoma"/>
            <family val="2"/>
          </rPr>
          <t>Constraint cell</t>
        </r>
      </text>
    </comment>
  </commentList>
</comments>
</file>

<file path=xl/sharedStrings.xml><?xml version="1.0" encoding="utf-8"?>
<sst xmlns="http://schemas.openxmlformats.org/spreadsheetml/2006/main" count="118" uniqueCount="50">
  <si>
    <t>Time Period</t>
  </si>
  <si>
    <t>Actual Number of Units Sold</t>
  </si>
  <si>
    <t>3 Month Moving Average</t>
  </si>
  <si>
    <t>-</t>
  </si>
  <si>
    <t>Absolute Error Value</t>
  </si>
  <si>
    <t>Error Squared</t>
  </si>
  <si>
    <t>Absolute Percent Error</t>
  </si>
  <si>
    <t>Error</t>
  </si>
  <si>
    <t>Bias</t>
  </si>
  <si>
    <t>MAD</t>
  </si>
  <si>
    <t>MSE</t>
  </si>
  <si>
    <t>MAPE</t>
  </si>
  <si>
    <t>Weights</t>
  </si>
  <si>
    <t>1 Month Ago</t>
  </si>
  <si>
    <t>2 Months Ago</t>
  </si>
  <si>
    <t>3 Months Ago</t>
  </si>
  <si>
    <t>Subtotal</t>
  </si>
  <si>
    <t>Exp. Smoothing Forecast</t>
  </si>
  <si>
    <t>Absolute Error</t>
  </si>
  <si>
    <t>alpha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</si>
  <si>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</si>
  <si>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</si>
  <si>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</si>
  <si>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</si>
  <si>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</si>
  <si>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</si>
  <si>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</si>
  <si>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</si>
  <si>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</si>
  <si>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</si>
  <si>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</si>
  <si>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</si>
  <si>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</si>
  <si>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</si>
  <si>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</si>
  <si>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</si>
  <si>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</si>
  <si>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</si>
  <si>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</si>
  <si>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</si>
  <si>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</si>
  <si>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</si>
  <si>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</si>
  <si>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</si>
  <si>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</si>
  <si>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</si>
  <si>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</si>
  <si>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</si>
  <si>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</si>
  <si>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Regression Forecast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</si>
</sst>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/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0" fillId="0" borderId="0" xfId="0" applyNumberFormat="1"/>
    <xf numFmtId="0" fontId="0" fillId="0" borderId="0" xfId="0" applyFill="1" applyBorder="1" applyAlignment="1"/>
    <xf numFmtId="0" fontId="0" fillId="0" borderId="9" xfId="0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Continuous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/>
    <xf numFmtId="0" fontId="10" fillId="0" borderId="10" xfId="0" applyFont="1" applyFill="1" applyBorder="1" applyAlignment="1">
      <alignment horizontal="centerContinuous"/>
    </xf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0" xfId="0" applyNumberFormat="1" applyFont="1"/>
    <xf numFmtId="0" fontId="4" fillId="0" borderId="0" xfId="1" applyFont="1" applyAlignment="1">
      <alignment horizontal="center" vertical="top" wrapText="1"/>
    </xf>
    <xf numFmtId="164" fontId="4" fillId="0" borderId="0" xfId="1" applyNumberFormat="1" applyFont="1" applyAlignment="1">
      <alignment horizontal="center" vertical="top" wrapText="1"/>
    </xf>
    <xf numFmtId="2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'Regression Forecast'!$A$2:$A$25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'Regression Forecast'!$T$25:$T$48</c:f>
              <c:numCache>
                <c:formatCode>General</c:formatCode>
                <c:ptCount val="24"/>
                <c:pt idx="0">
                  <c:v>-1.9766666666666666</c:v>
                </c:pt>
                <c:pt idx="1">
                  <c:v>0.93072463768115909</c:v>
                </c:pt>
                <c:pt idx="2">
                  <c:v>-3.1618840579710152</c:v>
                </c:pt>
                <c:pt idx="3">
                  <c:v>-0.25449275362318957</c:v>
                </c:pt>
                <c:pt idx="4">
                  <c:v>-2.3471014492753639</c:v>
                </c:pt>
                <c:pt idx="5">
                  <c:v>0.56028985507246176</c:v>
                </c:pt>
                <c:pt idx="6">
                  <c:v>-1.5323188405797126</c:v>
                </c:pt>
                <c:pt idx="7">
                  <c:v>2.3750724637681131</c:v>
                </c:pt>
                <c:pt idx="8">
                  <c:v>1.2824637681159459</c:v>
                </c:pt>
                <c:pt idx="9">
                  <c:v>0.18985507246377153</c:v>
                </c:pt>
                <c:pt idx="10">
                  <c:v>2.0972463768115972</c:v>
                </c:pt>
                <c:pt idx="11">
                  <c:v>2.0046376811594229</c:v>
                </c:pt>
                <c:pt idx="12">
                  <c:v>0.91202898550724854</c:v>
                </c:pt>
                <c:pt idx="13">
                  <c:v>2.8194202898550742</c:v>
                </c:pt>
                <c:pt idx="14">
                  <c:v>-1.2731884057971001</c:v>
                </c:pt>
                <c:pt idx="15">
                  <c:v>1.6342028985507255</c:v>
                </c:pt>
                <c:pt idx="16">
                  <c:v>0.5415942028985512</c:v>
                </c:pt>
                <c:pt idx="17">
                  <c:v>2.4489855072463769</c:v>
                </c:pt>
                <c:pt idx="18">
                  <c:v>0.35637681159420254</c:v>
                </c:pt>
                <c:pt idx="19">
                  <c:v>-1.7362318840579718</c:v>
                </c:pt>
                <c:pt idx="20">
                  <c:v>0.17115942028985387</c:v>
                </c:pt>
                <c:pt idx="21">
                  <c:v>-2.9214492753623205</c:v>
                </c:pt>
                <c:pt idx="22">
                  <c:v>-2.0140579710144948</c:v>
                </c:pt>
                <c:pt idx="23">
                  <c:v>-1.1066666666666691</c:v>
                </c:pt>
              </c:numCache>
            </c:numRef>
          </c:yVal>
        </c:ser>
        <c:axId val="116049408"/>
        <c:axId val="116051328"/>
      </c:scatterChart>
      <c:valAx>
        <c:axId val="116049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116051328"/>
        <c:crosses val="autoZero"/>
        <c:crossBetween val="midCat"/>
      </c:valAx>
      <c:valAx>
        <c:axId val="116051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11604940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'Regression Forecast'!$A$2:$A$25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Sheet3!$C$25:$C$48</c:f>
              <c:numCache>
                <c:formatCode>General</c:formatCode>
                <c:ptCount val="24"/>
                <c:pt idx="0">
                  <c:v>-1.9766666666666666</c:v>
                </c:pt>
                <c:pt idx="1">
                  <c:v>0.93072463768115909</c:v>
                </c:pt>
                <c:pt idx="2">
                  <c:v>-3.1618840579710152</c:v>
                </c:pt>
                <c:pt idx="3">
                  <c:v>-0.25449275362318957</c:v>
                </c:pt>
                <c:pt idx="4">
                  <c:v>-2.3471014492753639</c:v>
                </c:pt>
                <c:pt idx="5">
                  <c:v>0.56028985507246176</c:v>
                </c:pt>
                <c:pt idx="6">
                  <c:v>-1.5323188405797126</c:v>
                </c:pt>
                <c:pt idx="7">
                  <c:v>2.3750724637681131</c:v>
                </c:pt>
                <c:pt idx="8">
                  <c:v>1.2824637681159459</c:v>
                </c:pt>
                <c:pt idx="9">
                  <c:v>0.18985507246377153</c:v>
                </c:pt>
                <c:pt idx="10">
                  <c:v>2.0972463768115972</c:v>
                </c:pt>
                <c:pt idx="11">
                  <c:v>2.0046376811594229</c:v>
                </c:pt>
                <c:pt idx="12">
                  <c:v>0.91202898550724854</c:v>
                </c:pt>
                <c:pt idx="13">
                  <c:v>2.8194202898550742</c:v>
                </c:pt>
                <c:pt idx="14">
                  <c:v>-1.2731884057971001</c:v>
                </c:pt>
                <c:pt idx="15">
                  <c:v>1.6342028985507255</c:v>
                </c:pt>
                <c:pt idx="16">
                  <c:v>0.5415942028985512</c:v>
                </c:pt>
                <c:pt idx="17">
                  <c:v>2.4489855072463769</c:v>
                </c:pt>
                <c:pt idx="18">
                  <c:v>0.35637681159420254</c:v>
                </c:pt>
                <c:pt idx="19">
                  <c:v>-1.7362318840579718</c:v>
                </c:pt>
                <c:pt idx="20">
                  <c:v>0.17115942028985387</c:v>
                </c:pt>
                <c:pt idx="21">
                  <c:v>-2.9214492753623205</c:v>
                </c:pt>
                <c:pt idx="22">
                  <c:v>-2.0140579710144948</c:v>
                </c:pt>
                <c:pt idx="23">
                  <c:v>-1.1066666666666691</c:v>
                </c:pt>
              </c:numCache>
            </c:numRef>
          </c:yVal>
        </c:ser>
        <c:axId val="124177792"/>
        <c:axId val="115934720"/>
      </c:scatterChart>
      <c:valAx>
        <c:axId val="124177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115934720"/>
        <c:crosses val="autoZero"/>
        <c:crossBetween val="midCat"/>
      </c:valAx>
      <c:valAx>
        <c:axId val="1159347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12417779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552450</xdr:colOff>
      <xdr:row>3</xdr:row>
      <xdr:rowOff>78216</xdr:rowOff>
    </xdr:to>
    <xdr:sp macro="" textlink="">
      <xdr:nvSpPr>
        <xdr:cNvPr id="2" name="Right Brace 1"/>
        <xdr:cNvSpPr/>
      </xdr:nvSpPr>
      <xdr:spPr>
        <a:xfrm>
          <a:off x="1219200" y="809625"/>
          <a:ext cx="552450" cy="49731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552450</xdr:colOff>
      <xdr:row>3</xdr:row>
      <xdr:rowOff>78216</xdr:rowOff>
    </xdr:to>
    <xdr:sp macro="" textlink="">
      <xdr:nvSpPr>
        <xdr:cNvPr id="2" name="Right Brace 1"/>
        <xdr:cNvSpPr/>
      </xdr:nvSpPr>
      <xdr:spPr>
        <a:xfrm>
          <a:off x="2228850" y="809625"/>
          <a:ext cx="552450" cy="49731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1</xdr:rowOff>
    </xdr:from>
    <xdr:to>
      <xdr:col>15</xdr:col>
      <xdr:colOff>0</xdr:colOff>
      <xdr:row>46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workbookViewId="0">
      <selection activeCell="D4" sqref="D4"/>
    </sheetView>
  </sheetViews>
  <sheetFormatPr defaultRowHeight="15"/>
  <cols>
    <col min="1" max="1" width="16.140625" customWidth="1"/>
    <col min="2" max="2" width="17.28515625" customWidth="1"/>
    <col min="3" max="3" width="23.42578125" bestFit="1" customWidth="1"/>
    <col min="4" max="4" width="22.85546875" bestFit="1" customWidth="1"/>
    <col min="5" max="5" width="19.5703125" style="11" bestFit="1" customWidth="1"/>
    <col min="6" max="6" width="16.7109375" style="11" bestFit="1" customWidth="1"/>
    <col min="7" max="7" width="21.42578125" bestFit="1" customWidth="1"/>
  </cols>
  <sheetData>
    <row r="1" spans="1:7" ht="32.25" thickBot="1">
      <c r="A1" s="1" t="s">
        <v>0</v>
      </c>
      <c r="B1" s="2" t="s">
        <v>1</v>
      </c>
      <c r="C1" s="9" t="s">
        <v>2</v>
      </c>
      <c r="D1" s="9" t="s">
        <v>7</v>
      </c>
      <c r="E1" s="12" t="s">
        <v>4</v>
      </c>
      <c r="F1" s="12" t="s">
        <v>5</v>
      </c>
      <c r="G1" s="6" t="s">
        <v>6</v>
      </c>
    </row>
    <row r="2" spans="1:7" ht="16.5" thickBot="1">
      <c r="A2" s="3">
        <v>1</v>
      </c>
      <c r="B2" s="4">
        <v>33</v>
      </c>
      <c r="C2" s="8"/>
      <c r="D2" s="8" t="s">
        <v>3</v>
      </c>
    </row>
    <row r="3" spans="1:7" ht="16.5" thickBot="1">
      <c r="A3" s="3">
        <v>2</v>
      </c>
      <c r="B3" s="4">
        <v>36</v>
      </c>
      <c r="C3" s="8"/>
      <c r="D3" s="8" t="s">
        <v>3</v>
      </c>
    </row>
    <row r="4" spans="1:7" ht="16.5" thickBot="1">
      <c r="A4" s="3">
        <v>3</v>
      </c>
      <c r="B4" s="4">
        <v>32</v>
      </c>
      <c r="C4" s="8"/>
      <c r="D4" s="8" t="s">
        <v>3</v>
      </c>
    </row>
    <row r="5" spans="1:7" ht="16.5" thickBot="1">
      <c r="A5" s="3">
        <v>4</v>
      </c>
      <c r="B5" s="4">
        <v>35</v>
      </c>
      <c r="C5" s="10">
        <f>AVERAGE(B2:B4)</f>
        <v>33.666666666666664</v>
      </c>
      <c r="D5" s="10">
        <f>B5-C5</f>
        <v>1.3333333333333357</v>
      </c>
      <c r="E5" s="11">
        <f>ABS(D5)</f>
        <v>1.3333333333333357</v>
      </c>
      <c r="F5" s="11">
        <f>D5^2</f>
        <v>1.7777777777777841</v>
      </c>
      <c r="G5" s="11">
        <f>ABS(D5/B5)</f>
        <v>3.8095238095238161E-2</v>
      </c>
    </row>
    <row r="6" spans="1:7" ht="16.5" thickBot="1">
      <c r="A6" s="3">
        <v>5</v>
      </c>
      <c r="B6" s="4">
        <v>33</v>
      </c>
      <c r="C6" s="10">
        <f t="shared" ref="C6:C26" si="0">AVERAGE(B3:B5)</f>
        <v>34.333333333333336</v>
      </c>
      <c r="D6" s="10">
        <f t="shared" ref="D6:D25" si="1">B6-C6</f>
        <v>-1.3333333333333357</v>
      </c>
      <c r="E6" s="11">
        <f t="shared" ref="E6:E25" si="2">ABS(D6)</f>
        <v>1.3333333333333357</v>
      </c>
      <c r="F6" s="11">
        <f t="shared" ref="F6:F25" si="3">D6^2</f>
        <v>1.7777777777777841</v>
      </c>
      <c r="G6" s="11">
        <f t="shared" ref="G6:G25" si="4">ABS(D6/B6)</f>
        <v>4.0404040404040477E-2</v>
      </c>
    </row>
    <row r="7" spans="1:7" ht="16.5" thickBot="1">
      <c r="A7" s="3">
        <v>6</v>
      </c>
      <c r="B7" s="4">
        <v>36</v>
      </c>
      <c r="C7" s="10">
        <f t="shared" si="0"/>
        <v>33.333333333333336</v>
      </c>
      <c r="D7" s="10">
        <f t="shared" si="1"/>
        <v>2.6666666666666643</v>
      </c>
      <c r="E7" s="11">
        <f t="shared" si="2"/>
        <v>2.6666666666666643</v>
      </c>
      <c r="F7" s="11">
        <f t="shared" si="3"/>
        <v>7.1111111111110983</v>
      </c>
      <c r="G7" s="11">
        <f t="shared" si="4"/>
        <v>7.4074074074074014E-2</v>
      </c>
    </row>
    <row r="8" spans="1:7" ht="16.5" thickBot="1">
      <c r="A8" s="3">
        <v>7</v>
      </c>
      <c r="B8" s="4">
        <v>34</v>
      </c>
      <c r="C8" s="10">
        <f t="shared" si="0"/>
        <v>34.666666666666664</v>
      </c>
      <c r="D8" s="10">
        <f t="shared" si="1"/>
        <v>-0.6666666666666643</v>
      </c>
      <c r="E8" s="11">
        <f t="shared" si="2"/>
        <v>0.6666666666666643</v>
      </c>
      <c r="F8" s="11">
        <f t="shared" si="3"/>
        <v>0.44444444444444131</v>
      </c>
      <c r="G8" s="11">
        <f t="shared" si="4"/>
        <v>1.9607843137254832E-2</v>
      </c>
    </row>
    <row r="9" spans="1:7" ht="16.5" thickBot="1">
      <c r="A9" s="3">
        <v>8</v>
      </c>
      <c r="B9" s="4">
        <v>38</v>
      </c>
      <c r="C9" s="10">
        <f t="shared" si="0"/>
        <v>34.333333333333336</v>
      </c>
      <c r="D9" s="10">
        <f t="shared" si="1"/>
        <v>3.6666666666666643</v>
      </c>
      <c r="E9" s="11">
        <f t="shared" si="2"/>
        <v>3.6666666666666643</v>
      </c>
      <c r="F9" s="11">
        <f t="shared" si="3"/>
        <v>13.444444444444427</v>
      </c>
      <c r="G9" s="11">
        <f t="shared" si="4"/>
        <v>9.6491228070175378E-2</v>
      </c>
    </row>
    <row r="10" spans="1:7" ht="16.5" thickBot="1">
      <c r="A10" s="3">
        <v>9</v>
      </c>
      <c r="B10" s="4">
        <v>37</v>
      </c>
      <c r="C10" s="10">
        <f t="shared" si="0"/>
        <v>36</v>
      </c>
      <c r="D10" s="10">
        <f t="shared" si="1"/>
        <v>1</v>
      </c>
      <c r="E10" s="11">
        <f t="shared" si="2"/>
        <v>1</v>
      </c>
      <c r="F10" s="11">
        <f t="shared" si="3"/>
        <v>1</v>
      </c>
      <c r="G10" s="11">
        <f t="shared" si="4"/>
        <v>2.7027027027027029E-2</v>
      </c>
    </row>
    <row r="11" spans="1:7" ht="16.5" thickBot="1">
      <c r="A11" s="3">
        <v>10</v>
      </c>
      <c r="B11" s="4">
        <v>36</v>
      </c>
      <c r="C11" s="10">
        <f t="shared" si="0"/>
        <v>36.333333333333336</v>
      </c>
      <c r="D11" s="10">
        <f t="shared" si="1"/>
        <v>-0.3333333333333357</v>
      </c>
      <c r="E11" s="11">
        <f t="shared" si="2"/>
        <v>0.3333333333333357</v>
      </c>
      <c r="F11" s="11">
        <f t="shared" si="3"/>
        <v>0.11111111111111269</v>
      </c>
      <c r="G11" s="11">
        <f t="shared" si="4"/>
        <v>9.2592592592593247E-3</v>
      </c>
    </row>
    <row r="12" spans="1:7" ht="16.5" thickBot="1">
      <c r="A12" s="3">
        <v>11</v>
      </c>
      <c r="B12" s="4">
        <v>38</v>
      </c>
      <c r="C12" s="10">
        <f t="shared" si="0"/>
        <v>37</v>
      </c>
      <c r="D12" s="10">
        <f t="shared" si="1"/>
        <v>1</v>
      </c>
      <c r="E12" s="11">
        <f t="shared" si="2"/>
        <v>1</v>
      </c>
      <c r="F12" s="11">
        <f t="shared" si="3"/>
        <v>1</v>
      </c>
      <c r="G12" s="11">
        <f t="shared" si="4"/>
        <v>2.6315789473684209E-2</v>
      </c>
    </row>
    <row r="13" spans="1:7" ht="16.5" thickBot="1">
      <c r="A13" s="3">
        <v>12</v>
      </c>
      <c r="B13" s="4">
        <v>38</v>
      </c>
      <c r="C13" s="10">
        <f t="shared" si="0"/>
        <v>37</v>
      </c>
      <c r="D13" s="10">
        <f t="shared" si="1"/>
        <v>1</v>
      </c>
      <c r="E13" s="11">
        <f t="shared" si="2"/>
        <v>1</v>
      </c>
      <c r="F13" s="11">
        <f t="shared" si="3"/>
        <v>1</v>
      </c>
      <c r="G13" s="11">
        <f t="shared" si="4"/>
        <v>2.6315789473684209E-2</v>
      </c>
    </row>
    <row r="14" spans="1:7" ht="16.5" thickBot="1">
      <c r="A14" s="3">
        <v>13</v>
      </c>
      <c r="B14" s="4">
        <v>37</v>
      </c>
      <c r="C14" s="10">
        <f t="shared" si="0"/>
        <v>37.333333333333336</v>
      </c>
      <c r="D14" s="10">
        <f t="shared" si="1"/>
        <v>-0.3333333333333357</v>
      </c>
      <c r="E14" s="11">
        <f t="shared" si="2"/>
        <v>0.3333333333333357</v>
      </c>
      <c r="F14" s="11">
        <f t="shared" si="3"/>
        <v>0.11111111111111269</v>
      </c>
      <c r="G14" s="11">
        <f t="shared" si="4"/>
        <v>9.0090090090090731E-3</v>
      </c>
    </row>
    <row r="15" spans="1:7" ht="16.5" thickBot="1">
      <c r="A15" s="3">
        <v>14</v>
      </c>
      <c r="B15" s="4">
        <v>39</v>
      </c>
      <c r="C15" s="10">
        <f t="shared" si="0"/>
        <v>37.666666666666664</v>
      </c>
      <c r="D15" s="10">
        <f t="shared" si="1"/>
        <v>1.3333333333333357</v>
      </c>
      <c r="E15" s="11">
        <f t="shared" si="2"/>
        <v>1.3333333333333357</v>
      </c>
      <c r="F15" s="11">
        <f t="shared" si="3"/>
        <v>1.7777777777777841</v>
      </c>
      <c r="G15" s="11">
        <f t="shared" si="4"/>
        <v>3.4188034188034247E-2</v>
      </c>
    </row>
    <row r="16" spans="1:7" ht="16.5" thickBot="1">
      <c r="A16" s="3">
        <v>15</v>
      </c>
      <c r="B16" s="4">
        <v>35</v>
      </c>
      <c r="C16" s="10">
        <f t="shared" si="0"/>
        <v>38</v>
      </c>
      <c r="D16" s="10">
        <f t="shared" si="1"/>
        <v>-3</v>
      </c>
      <c r="E16" s="11">
        <f t="shared" si="2"/>
        <v>3</v>
      </c>
      <c r="F16" s="11">
        <f t="shared" si="3"/>
        <v>9</v>
      </c>
      <c r="G16" s="11">
        <f t="shared" si="4"/>
        <v>8.5714285714285715E-2</v>
      </c>
    </row>
    <row r="17" spans="1:7" ht="16.5" thickBot="1">
      <c r="A17" s="3">
        <v>16</v>
      </c>
      <c r="B17" s="4">
        <v>38</v>
      </c>
      <c r="C17" s="10">
        <f t="shared" si="0"/>
        <v>37</v>
      </c>
      <c r="D17" s="10">
        <f t="shared" si="1"/>
        <v>1</v>
      </c>
      <c r="E17" s="11">
        <f t="shared" si="2"/>
        <v>1</v>
      </c>
      <c r="F17" s="11">
        <f t="shared" si="3"/>
        <v>1</v>
      </c>
      <c r="G17" s="11">
        <f t="shared" si="4"/>
        <v>2.6315789473684209E-2</v>
      </c>
    </row>
    <row r="18" spans="1:7" ht="16.5" thickBot="1">
      <c r="A18" s="3">
        <v>17</v>
      </c>
      <c r="B18" s="4">
        <v>37</v>
      </c>
      <c r="C18" s="10">
        <f t="shared" si="0"/>
        <v>37.333333333333336</v>
      </c>
      <c r="D18" s="10">
        <f t="shared" si="1"/>
        <v>-0.3333333333333357</v>
      </c>
      <c r="E18" s="11">
        <f t="shared" si="2"/>
        <v>0.3333333333333357</v>
      </c>
      <c r="F18" s="11">
        <f t="shared" si="3"/>
        <v>0.11111111111111269</v>
      </c>
      <c r="G18" s="11">
        <f t="shared" si="4"/>
        <v>9.0090090090090731E-3</v>
      </c>
    </row>
    <row r="19" spans="1:7" ht="16.5" thickBot="1">
      <c r="A19" s="3">
        <v>18</v>
      </c>
      <c r="B19" s="4">
        <v>39</v>
      </c>
      <c r="C19" s="10">
        <f t="shared" si="0"/>
        <v>36.666666666666664</v>
      </c>
      <c r="D19" s="10">
        <f t="shared" si="1"/>
        <v>2.3333333333333357</v>
      </c>
      <c r="E19" s="11">
        <f t="shared" si="2"/>
        <v>2.3333333333333357</v>
      </c>
      <c r="F19" s="11">
        <f t="shared" si="3"/>
        <v>5.4444444444444553</v>
      </c>
      <c r="G19" s="11">
        <f t="shared" si="4"/>
        <v>5.9829059829059887E-2</v>
      </c>
    </row>
    <row r="20" spans="1:7" ht="16.5" thickBot="1">
      <c r="A20" s="3">
        <v>19</v>
      </c>
      <c r="B20" s="4">
        <v>37</v>
      </c>
      <c r="C20" s="10">
        <f t="shared" si="0"/>
        <v>38</v>
      </c>
      <c r="D20" s="10">
        <f t="shared" si="1"/>
        <v>-1</v>
      </c>
      <c r="E20" s="11">
        <f t="shared" si="2"/>
        <v>1</v>
      </c>
      <c r="F20" s="11">
        <f t="shared" si="3"/>
        <v>1</v>
      </c>
      <c r="G20" s="11">
        <f t="shared" si="4"/>
        <v>2.7027027027027029E-2</v>
      </c>
    </row>
    <row r="21" spans="1:7" ht="16.5" thickBot="1">
      <c r="A21" s="3">
        <v>20</v>
      </c>
      <c r="B21" s="4">
        <v>35</v>
      </c>
      <c r="C21" s="10">
        <f t="shared" si="0"/>
        <v>37.666666666666664</v>
      </c>
      <c r="D21" s="10">
        <f t="shared" si="1"/>
        <v>-2.6666666666666643</v>
      </c>
      <c r="E21" s="11">
        <f t="shared" si="2"/>
        <v>2.6666666666666643</v>
      </c>
      <c r="F21" s="11">
        <f t="shared" si="3"/>
        <v>7.1111111111110983</v>
      </c>
      <c r="G21" s="11">
        <f t="shared" si="4"/>
        <v>7.6190476190476128E-2</v>
      </c>
    </row>
    <row r="22" spans="1:7" ht="16.5" thickBot="1">
      <c r="A22" s="3">
        <v>21</v>
      </c>
      <c r="B22" s="4">
        <v>37</v>
      </c>
      <c r="C22" s="10">
        <f t="shared" si="0"/>
        <v>37</v>
      </c>
      <c r="D22" s="10">
        <f t="shared" si="1"/>
        <v>0</v>
      </c>
      <c r="E22" s="11">
        <f t="shared" si="2"/>
        <v>0</v>
      </c>
      <c r="F22" s="11">
        <f t="shared" si="3"/>
        <v>0</v>
      </c>
      <c r="G22" s="11">
        <f t="shared" si="4"/>
        <v>0</v>
      </c>
    </row>
    <row r="23" spans="1:7" ht="16.5" thickBot="1">
      <c r="A23" s="3">
        <v>22</v>
      </c>
      <c r="B23" s="4">
        <v>34</v>
      </c>
      <c r="C23" s="10">
        <f t="shared" si="0"/>
        <v>36.333333333333336</v>
      </c>
      <c r="D23" s="10">
        <f t="shared" si="1"/>
        <v>-2.3333333333333357</v>
      </c>
      <c r="E23" s="11">
        <f t="shared" si="2"/>
        <v>2.3333333333333357</v>
      </c>
      <c r="F23" s="11">
        <f t="shared" si="3"/>
        <v>5.4444444444444553</v>
      </c>
      <c r="G23" s="11">
        <f t="shared" si="4"/>
        <v>6.8627450980392232E-2</v>
      </c>
    </row>
    <row r="24" spans="1:7" ht="16.5" thickBot="1">
      <c r="A24" s="3">
        <v>23</v>
      </c>
      <c r="B24" s="4">
        <v>35</v>
      </c>
      <c r="C24" s="10">
        <f t="shared" si="0"/>
        <v>35.333333333333336</v>
      </c>
      <c r="D24" s="10">
        <f t="shared" si="1"/>
        <v>-0.3333333333333357</v>
      </c>
      <c r="E24" s="11">
        <f t="shared" si="2"/>
        <v>0.3333333333333357</v>
      </c>
      <c r="F24" s="11">
        <f t="shared" si="3"/>
        <v>0.11111111111111269</v>
      </c>
      <c r="G24" s="11">
        <f t="shared" si="4"/>
        <v>9.5238095238095923E-3</v>
      </c>
    </row>
    <row r="25" spans="1:7" ht="16.5" thickBot="1">
      <c r="A25" s="3">
        <v>24</v>
      </c>
      <c r="B25" s="4">
        <v>36</v>
      </c>
      <c r="C25" s="10">
        <f t="shared" si="0"/>
        <v>35.333333333333336</v>
      </c>
      <c r="D25" s="10">
        <f t="shared" si="1"/>
        <v>0.6666666666666643</v>
      </c>
      <c r="E25" s="11">
        <f t="shared" si="2"/>
        <v>0.6666666666666643</v>
      </c>
      <c r="F25" s="11">
        <f t="shared" si="3"/>
        <v>0.44444444444444131</v>
      </c>
      <c r="G25" s="11">
        <f t="shared" si="4"/>
        <v>1.8518518518518452E-2</v>
      </c>
    </row>
    <row r="26" spans="1:7" ht="15.75">
      <c r="A26" s="5">
        <v>25</v>
      </c>
      <c r="B26" s="7"/>
      <c r="C26" s="9">
        <f t="shared" si="0"/>
        <v>35</v>
      </c>
      <c r="D26" s="10" t="s">
        <v>3</v>
      </c>
    </row>
    <row r="28" spans="1:7">
      <c r="D28" s="10" t="s">
        <v>8</v>
      </c>
      <c r="E28" s="10" t="s">
        <v>9</v>
      </c>
      <c r="F28" s="10" t="s">
        <v>10</v>
      </c>
      <c r="G28" s="10" t="s">
        <v>11</v>
      </c>
    </row>
    <row r="29" spans="1:7">
      <c r="D29" s="10">
        <f>AVERAGE(D5:D25)</f>
        <v>0.17460317460317415</v>
      </c>
      <c r="E29" s="10">
        <f>AVERAGE(E5:E25)</f>
        <v>1.3492063492063497</v>
      </c>
      <c r="F29" s="10">
        <f>AVERAGE(F5:F25)</f>
        <v>2.8201058201058209</v>
      </c>
      <c r="G29" s="10">
        <f>AVERAGE(G5:G25)*100</f>
        <v>3.7216321832273485</v>
      </c>
    </row>
  </sheetData>
  <pageMargins left="0.7" right="0.7" top="0.75" bottom="0.75" header="0.3" footer="0.3"/>
  <pageSetup orientation="portrait" r:id="rId1"/>
  <headerFooter>
    <oddFooter>&amp;C&amp;"Times New Roman,Regular"&amp;12Internal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sqref="A1:B26"/>
    </sheetView>
  </sheetViews>
  <sheetFormatPr defaultRowHeight="15"/>
  <cols>
    <col min="1" max="1" width="15.5703125" customWidth="1"/>
    <col min="2" max="2" width="19.140625" customWidth="1"/>
    <col min="3" max="3" width="23.140625" customWidth="1"/>
    <col min="4" max="4" width="11.5703125" customWidth="1"/>
    <col min="5" max="5" width="21.85546875" customWidth="1"/>
    <col min="6" max="6" width="13.5703125" customWidth="1"/>
    <col min="7" max="7" width="24.28515625" customWidth="1"/>
    <col min="9" max="9" width="13.28515625" bestFit="1" customWidth="1"/>
    <col min="10" max="10" width="21.5703125" customWidth="1"/>
  </cols>
  <sheetData>
    <row r="1" spans="1:10" ht="32.25" thickBot="1">
      <c r="A1" s="1" t="s">
        <v>0</v>
      </c>
      <c r="B1" s="2" t="s">
        <v>1</v>
      </c>
      <c r="C1" s="9" t="s">
        <v>2</v>
      </c>
      <c r="D1" s="9" t="s">
        <v>7</v>
      </c>
      <c r="E1" s="12" t="s">
        <v>4</v>
      </c>
      <c r="F1" s="12" t="s">
        <v>5</v>
      </c>
      <c r="G1" s="6" t="s">
        <v>6</v>
      </c>
    </row>
    <row r="2" spans="1:10" ht="16.5" thickBot="1">
      <c r="A2" s="3">
        <v>1</v>
      </c>
      <c r="B2" s="4">
        <v>33</v>
      </c>
      <c r="C2" s="8"/>
      <c r="D2" s="8" t="s">
        <v>3</v>
      </c>
      <c r="E2" s="11"/>
      <c r="F2" s="11"/>
    </row>
    <row r="3" spans="1:10" ht="16.5" thickBot="1">
      <c r="A3" s="3">
        <v>2</v>
      </c>
      <c r="B3" s="4">
        <v>36</v>
      </c>
      <c r="C3" s="8"/>
      <c r="D3" s="8" t="s">
        <v>3</v>
      </c>
      <c r="E3" s="11"/>
      <c r="F3" s="11"/>
      <c r="I3" s="13" t="s">
        <v>12</v>
      </c>
      <c r="J3" s="14"/>
    </row>
    <row r="4" spans="1:10" ht="16.5" thickBot="1">
      <c r="A4" s="3">
        <v>3</v>
      </c>
      <c r="B4" s="4">
        <v>32</v>
      </c>
      <c r="C4" s="8"/>
      <c r="D4" s="8" t="s">
        <v>3</v>
      </c>
      <c r="E4" s="11"/>
      <c r="F4" s="11"/>
      <c r="I4" s="15" t="s">
        <v>13</v>
      </c>
      <c r="J4" s="16">
        <v>3</v>
      </c>
    </row>
    <row r="5" spans="1:10" ht="16.5" thickBot="1">
      <c r="A5" s="3">
        <v>4</v>
      </c>
      <c r="B5" s="4">
        <v>35</v>
      </c>
      <c r="C5" s="10">
        <f>((B4*$J$4)+(B3*$J$5)+(B2*$J$6))/$J$7</f>
        <v>33.5</v>
      </c>
      <c r="D5" s="10">
        <f>B5-C5</f>
        <v>1.5</v>
      </c>
      <c r="E5" s="11">
        <f>ABS(D5)</f>
        <v>1.5</v>
      </c>
      <c r="F5" s="11">
        <f>D5^2</f>
        <v>2.25</v>
      </c>
      <c r="G5" s="11">
        <f>ABS(D5/B5)</f>
        <v>4.2857142857142858E-2</v>
      </c>
      <c r="I5" s="15" t="s">
        <v>14</v>
      </c>
      <c r="J5" s="16">
        <v>2</v>
      </c>
    </row>
    <row r="6" spans="1:10" ht="16.5" thickBot="1">
      <c r="A6" s="3">
        <v>5</v>
      </c>
      <c r="B6" s="4">
        <v>33</v>
      </c>
      <c r="C6" s="10">
        <f t="shared" ref="C6:C26" si="0">((B5*$J$4)+(B4*$J$5)+(B3*$J$6))/$J$7</f>
        <v>34.166666666666664</v>
      </c>
      <c r="D6" s="10">
        <f t="shared" ref="D6:D25" si="1">B6-C6</f>
        <v>-1.1666666666666643</v>
      </c>
      <c r="E6" s="11">
        <f t="shared" ref="E6:E25" si="2">ABS(D6)</f>
        <v>1.1666666666666643</v>
      </c>
      <c r="F6" s="11">
        <f t="shared" ref="F6:F25" si="3">D6^2</f>
        <v>1.3611111111111056</v>
      </c>
      <c r="G6" s="11">
        <f t="shared" ref="G6:G25" si="4">ABS(D6/B6)</f>
        <v>3.5353535353535283E-2</v>
      </c>
      <c r="I6" s="15" t="s">
        <v>15</v>
      </c>
      <c r="J6" s="17">
        <v>1</v>
      </c>
    </row>
    <row r="7" spans="1:10" ht="16.5" thickBot="1">
      <c r="A7" s="3">
        <v>6</v>
      </c>
      <c r="B7" s="4">
        <v>36</v>
      </c>
      <c r="C7" s="10">
        <f t="shared" si="0"/>
        <v>33.5</v>
      </c>
      <c r="D7" s="10">
        <f t="shared" si="1"/>
        <v>2.5</v>
      </c>
      <c r="E7" s="11">
        <f t="shared" si="2"/>
        <v>2.5</v>
      </c>
      <c r="F7" s="11">
        <f t="shared" si="3"/>
        <v>6.25</v>
      </c>
      <c r="G7" s="11">
        <f t="shared" si="4"/>
        <v>6.9444444444444448E-2</v>
      </c>
      <c r="I7" s="18" t="s">
        <v>16</v>
      </c>
      <c r="J7" s="19">
        <f>SUM(J4:J6)</f>
        <v>6</v>
      </c>
    </row>
    <row r="8" spans="1:10" ht="16.5" thickBot="1">
      <c r="A8" s="3">
        <v>7</v>
      </c>
      <c r="B8" s="4">
        <v>34</v>
      </c>
      <c r="C8" s="10">
        <f t="shared" si="0"/>
        <v>34.833333333333336</v>
      </c>
      <c r="D8" s="10">
        <f t="shared" si="1"/>
        <v>-0.8333333333333357</v>
      </c>
      <c r="E8" s="11">
        <f t="shared" si="2"/>
        <v>0.8333333333333357</v>
      </c>
      <c r="F8" s="11">
        <f t="shared" si="3"/>
        <v>0.69444444444444842</v>
      </c>
      <c r="G8" s="11">
        <f t="shared" si="4"/>
        <v>2.4509803921568696E-2</v>
      </c>
    </row>
    <row r="9" spans="1:10" ht="16.5" thickBot="1">
      <c r="A9" s="3">
        <v>8</v>
      </c>
      <c r="B9" s="4">
        <v>38</v>
      </c>
      <c r="C9" s="10">
        <f t="shared" si="0"/>
        <v>34.5</v>
      </c>
      <c r="D9" s="10">
        <f t="shared" si="1"/>
        <v>3.5</v>
      </c>
      <c r="E9" s="11">
        <f t="shared" si="2"/>
        <v>3.5</v>
      </c>
      <c r="F9" s="11">
        <f t="shared" si="3"/>
        <v>12.25</v>
      </c>
      <c r="G9" s="11">
        <f t="shared" si="4"/>
        <v>9.2105263157894732E-2</v>
      </c>
    </row>
    <row r="10" spans="1:10" ht="16.5" thickBot="1">
      <c r="A10" s="3">
        <v>9</v>
      </c>
      <c r="B10" s="4">
        <v>37</v>
      </c>
      <c r="C10" s="10">
        <f t="shared" si="0"/>
        <v>36.333333333333336</v>
      </c>
      <c r="D10" s="10">
        <f t="shared" si="1"/>
        <v>0.6666666666666643</v>
      </c>
      <c r="E10" s="11">
        <f t="shared" si="2"/>
        <v>0.6666666666666643</v>
      </c>
      <c r="F10" s="11">
        <f t="shared" si="3"/>
        <v>0.44444444444444131</v>
      </c>
      <c r="G10" s="11">
        <f t="shared" si="4"/>
        <v>1.8018018018017955E-2</v>
      </c>
    </row>
    <row r="11" spans="1:10" ht="16.5" thickBot="1">
      <c r="A11" s="3">
        <v>10</v>
      </c>
      <c r="B11" s="4">
        <v>36</v>
      </c>
      <c r="C11" s="10">
        <f t="shared" si="0"/>
        <v>36.833333333333336</v>
      </c>
      <c r="D11" s="10">
        <f t="shared" si="1"/>
        <v>-0.8333333333333357</v>
      </c>
      <c r="E11" s="11">
        <f t="shared" si="2"/>
        <v>0.8333333333333357</v>
      </c>
      <c r="F11" s="11">
        <f t="shared" si="3"/>
        <v>0.69444444444444842</v>
      </c>
      <c r="G11" s="11">
        <f t="shared" si="4"/>
        <v>2.3148148148148213E-2</v>
      </c>
    </row>
    <row r="12" spans="1:10" ht="16.5" thickBot="1">
      <c r="A12" s="3">
        <v>11</v>
      </c>
      <c r="B12" s="4">
        <v>38</v>
      </c>
      <c r="C12" s="10">
        <f t="shared" si="0"/>
        <v>36.666666666666664</v>
      </c>
      <c r="D12" s="10">
        <f t="shared" si="1"/>
        <v>1.3333333333333357</v>
      </c>
      <c r="E12" s="11">
        <f t="shared" si="2"/>
        <v>1.3333333333333357</v>
      </c>
      <c r="F12" s="11">
        <f t="shared" si="3"/>
        <v>1.7777777777777841</v>
      </c>
      <c r="G12" s="11">
        <f t="shared" si="4"/>
        <v>3.5087719298245675E-2</v>
      </c>
    </row>
    <row r="13" spans="1:10" ht="16.5" thickBot="1">
      <c r="A13" s="3">
        <v>12</v>
      </c>
      <c r="B13" s="4">
        <v>38</v>
      </c>
      <c r="C13" s="10">
        <f t="shared" si="0"/>
        <v>37.166666666666664</v>
      </c>
      <c r="D13" s="10">
        <f t="shared" si="1"/>
        <v>0.8333333333333357</v>
      </c>
      <c r="E13" s="11">
        <f t="shared" si="2"/>
        <v>0.8333333333333357</v>
      </c>
      <c r="F13" s="11">
        <f t="shared" si="3"/>
        <v>0.69444444444444842</v>
      </c>
      <c r="G13" s="11">
        <f t="shared" si="4"/>
        <v>2.192982456140357E-2</v>
      </c>
    </row>
    <row r="14" spans="1:10" ht="16.5" thickBot="1">
      <c r="A14" s="3">
        <v>13</v>
      </c>
      <c r="B14" s="4">
        <v>37</v>
      </c>
      <c r="C14" s="10">
        <f t="shared" si="0"/>
        <v>37.666666666666664</v>
      </c>
      <c r="D14" s="10">
        <f t="shared" si="1"/>
        <v>-0.6666666666666643</v>
      </c>
      <c r="E14" s="11">
        <f t="shared" si="2"/>
        <v>0.6666666666666643</v>
      </c>
      <c r="F14" s="11">
        <f t="shared" si="3"/>
        <v>0.44444444444444131</v>
      </c>
      <c r="G14" s="11">
        <f t="shared" si="4"/>
        <v>1.8018018018017955E-2</v>
      </c>
    </row>
    <row r="15" spans="1:10" ht="16.5" thickBot="1">
      <c r="A15" s="3">
        <v>14</v>
      </c>
      <c r="B15" s="4">
        <v>39</v>
      </c>
      <c r="C15" s="10">
        <f t="shared" si="0"/>
        <v>37.5</v>
      </c>
      <c r="D15" s="10">
        <f t="shared" si="1"/>
        <v>1.5</v>
      </c>
      <c r="E15" s="11">
        <f t="shared" si="2"/>
        <v>1.5</v>
      </c>
      <c r="F15" s="11">
        <f t="shared" si="3"/>
        <v>2.25</v>
      </c>
      <c r="G15" s="11">
        <f t="shared" si="4"/>
        <v>3.8461538461538464E-2</v>
      </c>
    </row>
    <row r="16" spans="1:10" ht="16.5" thickBot="1">
      <c r="A16" s="3">
        <v>15</v>
      </c>
      <c r="B16" s="4">
        <v>35</v>
      </c>
      <c r="C16" s="10">
        <f t="shared" si="0"/>
        <v>38.166666666666664</v>
      </c>
      <c r="D16" s="10">
        <f t="shared" si="1"/>
        <v>-3.1666666666666643</v>
      </c>
      <c r="E16" s="11">
        <f t="shared" si="2"/>
        <v>3.1666666666666643</v>
      </c>
      <c r="F16" s="11">
        <f t="shared" si="3"/>
        <v>10.027777777777763</v>
      </c>
      <c r="G16" s="11">
        <f t="shared" si="4"/>
        <v>9.0476190476190405E-2</v>
      </c>
    </row>
    <row r="17" spans="1:7" ht="16.5" thickBot="1">
      <c r="A17" s="3">
        <v>16</v>
      </c>
      <c r="B17" s="4">
        <v>38</v>
      </c>
      <c r="C17" s="10">
        <f t="shared" si="0"/>
        <v>36.666666666666664</v>
      </c>
      <c r="D17" s="10">
        <f t="shared" si="1"/>
        <v>1.3333333333333357</v>
      </c>
      <c r="E17" s="11">
        <f t="shared" si="2"/>
        <v>1.3333333333333357</v>
      </c>
      <c r="F17" s="11">
        <f t="shared" si="3"/>
        <v>1.7777777777777841</v>
      </c>
      <c r="G17" s="11">
        <f t="shared" si="4"/>
        <v>3.5087719298245675E-2</v>
      </c>
    </row>
    <row r="18" spans="1:7" ht="16.5" thickBot="1">
      <c r="A18" s="3">
        <v>17</v>
      </c>
      <c r="B18" s="4">
        <v>37</v>
      </c>
      <c r="C18" s="10">
        <f t="shared" si="0"/>
        <v>37.166666666666664</v>
      </c>
      <c r="D18" s="10">
        <f t="shared" si="1"/>
        <v>-0.1666666666666643</v>
      </c>
      <c r="E18" s="11">
        <f t="shared" si="2"/>
        <v>0.1666666666666643</v>
      </c>
      <c r="F18" s="11">
        <f t="shared" si="3"/>
        <v>2.7777777777776989E-2</v>
      </c>
      <c r="G18" s="11">
        <f t="shared" si="4"/>
        <v>4.5045045045044403E-3</v>
      </c>
    </row>
    <row r="19" spans="1:7" ht="16.5" thickBot="1">
      <c r="A19" s="3">
        <v>18</v>
      </c>
      <c r="B19" s="4">
        <v>39</v>
      </c>
      <c r="C19" s="10">
        <f t="shared" si="0"/>
        <v>37</v>
      </c>
      <c r="D19" s="10">
        <f t="shared" si="1"/>
        <v>2</v>
      </c>
      <c r="E19" s="11">
        <f t="shared" si="2"/>
        <v>2</v>
      </c>
      <c r="F19" s="11">
        <f t="shared" si="3"/>
        <v>4</v>
      </c>
      <c r="G19" s="11">
        <f t="shared" si="4"/>
        <v>5.128205128205128E-2</v>
      </c>
    </row>
    <row r="20" spans="1:7" ht="16.5" thickBot="1">
      <c r="A20" s="3">
        <v>19</v>
      </c>
      <c r="B20" s="4">
        <v>37</v>
      </c>
      <c r="C20" s="10">
        <f t="shared" si="0"/>
        <v>38.166666666666664</v>
      </c>
      <c r="D20" s="10">
        <f t="shared" si="1"/>
        <v>-1.1666666666666643</v>
      </c>
      <c r="E20" s="11">
        <f t="shared" si="2"/>
        <v>1.1666666666666643</v>
      </c>
      <c r="F20" s="11">
        <f t="shared" si="3"/>
        <v>1.3611111111111056</v>
      </c>
      <c r="G20" s="11">
        <f t="shared" si="4"/>
        <v>3.1531531531531466E-2</v>
      </c>
    </row>
    <row r="21" spans="1:7" ht="16.5" thickBot="1">
      <c r="A21" s="3">
        <v>20</v>
      </c>
      <c r="B21" s="4">
        <v>35</v>
      </c>
      <c r="C21" s="10">
        <f t="shared" si="0"/>
        <v>37.666666666666664</v>
      </c>
      <c r="D21" s="10">
        <f t="shared" si="1"/>
        <v>-2.6666666666666643</v>
      </c>
      <c r="E21" s="11">
        <f t="shared" si="2"/>
        <v>2.6666666666666643</v>
      </c>
      <c r="F21" s="11">
        <f t="shared" si="3"/>
        <v>7.1111111111110983</v>
      </c>
      <c r="G21" s="11">
        <f t="shared" si="4"/>
        <v>7.6190476190476128E-2</v>
      </c>
    </row>
    <row r="22" spans="1:7" ht="16.5" thickBot="1">
      <c r="A22" s="3">
        <v>21</v>
      </c>
      <c r="B22" s="4">
        <v>37</v>
      </c>
      <c r="C22" s="10">
        <f t="shared" si="0"/>
        <v>36.333333333333336</v>
      </c>
      <c r="D22" s="10">
        <f t="shared" si="1"/>
        <v>0.6666666666666643</v>
      </c>
      <c r="E22" s="11">
        <f t="shared" si="2"/>
        <v>0.6666666666666643</v>
      </c>
      <c r="F22" s="11">
        <f t="shared" si="3"/>
        <v>0.44444444444444131</v>
      </c>
      <c r="G22" s="11">
        <f t="shared" si="4"/>
        <v>1.8018018018017955E-2</v>
      </c>
    </row>
    <row r="23" spans="1:7" ht="16.5" thickBot="1">
      <c r="A23" s="3">
        <v>22</v>
      </c>
      <c r="B23" s="4">
        <v>34</v>
      </c>
      <c r="C23" s="10">
        <f t="shared" si="0"/>
        <v>36.333333333333336</v>
      </c>
      <c r="D23" s="10">
        <f t="shared" si="1"/>
        <v>-2.3333333333333357</v>
      </c>
      <c r="E23" s="11">
        <f t="shared" si="2"/>
        <v>2.3333333333333357</v>
      </c>
      <c r="F23" s="11">
        <f t="shared" si="3"/>
        <v>5.4444444444444553</v>
      </c>
      <c r="G23" s="11">
        <f t="shared" si="4"/>
        <v>6.8627450980392232E-2</v>
      </c>
    </row>
    <row r="24" spans="1:7" ht="16.5" thickBot="1">
      <c r="A24" s="3">
        <v>23</v>
      </c>
      <c r="B24" s="4">
        <v>35</v>
      </c>
      <c r="C24" s="10">
        <f t="shared" si="0"/>
        <v>35.166666666666664</v>
      </c>
      <c r="D24" s="10">
        <f t="shared" si="1"/>
        <v>-0.1666666666666643</v>
      </c>
      <c r="E24" s="11">
        <f t="shared" si="2"/>
        <v>0.1666666666666643</v>
      </c>
      <c r="F24" s="11">
        <f t="shared" si="3"/>
        <v>2.7777777777776989E-2</v>
      </c>
      <c r="G24" s="11">
        <f t="shared" si="4"/>
        <v>4.7619047619046938E-3</v>
      </c>
    </row>
    <row r="25" spans="1:7" ht="16.5" thickBot="1">
      <c r="A25" s="3">
        <v>24</v>
      </c>
      <c r="B25" s="4">
        <v>36</v>
      </c>
      <c r="C25" s="10">
        <f t="shared" si="0"/>
        <v>35</v>
      </c>
      <c r="D25" s="10">
        <f t="shared" si="1"/>
        <v>1</v>
      </c>
      <c r="E25" s="11">
        <f t="shared" si="2"/>
        <v>1</v>
      </c>
      <c r="F25" s="11">
        <f t="shared" si="3"/>
        <v>1</v>
      </c>
      <c r="G25" s="11">
        <f t="shared" si="4"/>
        <v>2.7777777777777776E-2</v>
      </c>
    </row>
    <row r="26" spans="1:7" ht="15.75">
      <c r="A26" s="5">
        <v>25</v>
      </c>
      <c r="B26" s="7">
        <v>0</v>
      </c>
      <c r="C26" s="10">
        <f t="shared" si="0"/>
        <v>35.333333333333336</v>
      </c>
      <c r="D26" s="10" t="s">
        <v>3</v>
      </c>
      <c r="E26" s="11"/>
      <c r="F26" s="11"/>
    </row>
    <row r="27" spans="1:7">
      <c r="E27" s="11"/>
      <c r="F27" s="11"/>
    </row>
    <row r="28" spans="1:7">
      <c r="D28" s="10" t="s">
        <v>8</v>
      </c>
      <c r="E28" s="10" t="s">
        <v>9</v>
      </c>
      <c r="F28" s="10" t="s">
        <v>10</v>
      </c>
      <c r="G28" s="10" t="s">
        <v>11</v>
      </c>
    </row>
    <row r="29" spans="1:7">
      <c r="D29" s="10">
        <f>AVERAGE(D5:D25)</f>
        <v>0.17460317460317518</v>
      </c>
      <c r="E29" s="10">
        <f>AVERAGE(E5:E25)</f>
        <v>1.4285714285714282</v>
      </c>
      <c r="F29" s="10">
        <f>AVERAGE(F5:F25)</f>
        <v>2.873015873015873</v>
      </c>
      <c r="G29" s="10">
        <f>AVERAGE(G5:G25)*100</f>
        <v>3.9390051479097616</v>
      </c>
    </row>
  </sheetData>
  <pageMargins left="0.7" right="0.7" top="0.75" bottom="0.75" header="0.3" footer="0.3"/>
  <pageSetup orientation="portrait" r:id="rId1"/>
  <headerFooter>
    <oddFooter>&amp;C&amp;"Times New Roman,Regular"&amp;12Internal Use Only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6"/>
  <sheetViews>
    <sheetView topLeftCell="A9" workbookViewId="0">
      <selection activeCell="I40" sqref="I40"/>
    </sheetView>
  </sheetViews>
  <sheetFormatPr defaultRowHeight="15"/>
  <cols>
    <col min="1" max="1" width="15" customWidth="1"/>
    <col min="2" max="2" width="20.85546875" customWidth="1"/>
    <col min="3" max="3" width="23" style="11" bestFit="1" customWidth="1"/>
  </cols>
  <sheetData>
    <row r="6" spans="1:10" ht="15.75" thickBot="1"/>
    <row r="7" spans="1:10" ht="39" thickBot="1">
      <c r="A7" s="1" t="s">
        <v>0</v>
      </c>
      <c r="B7" s="2" t="s">
        <v>1</v>
      </c>
      <c r="C7" s="11" t="s">
        <v>17</v>
      </c>
      <c r="D7" s="20" t="s">
        <v>7</v>
      </c>
      <c r="E7" s="20" t="s">
        <v>18</v>
      </c>
      <c r="F7" s="20" t="s">
        <v>5</v>
      </c>
      <c r="G7" s="21" t="s">
        <v>6</v>
      </c>
    </row>
    <row r="8" spans="1:10" ht="16.5" thickBot="1">
      <c r="A8" s="3">
        <v>1</v>
      </c>
      <c r="B8" s="4">
        <v>33</v>
      </c>
      <c r="C8" s="11">
        <v>33</v>
      </c>
      <c r="D8" s="11">
        <f>B8-C8</f>
        <v>0</v>
      </c>
      <c r="E8" s="11">
        <f>ABS(D8)</f>
        <v>0</v>
      </c>
      <c r="F8" s="11">
        <f>D8^2</f>
        <v>0</v>
      </c>
      <c r="G8" s="22">
        <f>ABS(D8/B8)</f>
        <v>0</v>
      </c>
      <c r="I8" t="s">
        <v>19</v>
      </c>
      <c r="J8">
        <v>0.25</v>
      </c>
    </row>
    <row r="9" spans="1:10" ht="16.5" thickBot="1">
      <c r="A9" s="3">
        <v>2</v>
      </c>
      <c r="B9" s="4">
        <v>36</v>
      </c>
      <c r="C9" s="11">
        <f>C8+$J$8*(B8-C8)</f>
        <v>33</v>
      </c>
      <c r="D9" s="11">
        <f t="shared" ref="D9:D31" si="0">B9-C9</f>
        <v>3</v>
      </c>
      <c r="E9" s="11">
        <f t="shared" ref="E9:E31" si="1">ABS(D9)</f>
        <v>3</v>
      </c>
      <c r="F9" s="11">
        <f t="shared" ref="F9:F31" si="2">D9^2</f>
        <v>9</v>
      </c>
      <c r="G9" s="22">
        <f t="shared" ref="G9:G31" si="3">ABS(D9/B9)</f>
        <v>8.3333333333333329E-2</v>
      </c>
    </row>
    <row r="10" spans="1:10" ht="16.5" thickBot="1">
      <c r="A10" s="3">
        <v>3</v>
      </c>
      <c r="B10" s="4">
        <v>32</v>
      </c>
      <c r="C10" s="11">
        <f t="shared" ref="C10:C32" si="4">C9+$J$8*(B9-C9)</f>
        <v>33.75</v>
      </c>
      <c r="D10" s="11">
        <f t="shared" si="0"/>
        <v>-1.75</v>
      </c>
      <c r="E10" s="11">
        <f t="shared" si="1"/>
        <v>1.75</v>
      </c>
      <c r="F10" s="11">
        <f t="shared" si="2"/>
        <v>3.0625</v>
      </c>
      <c r="G10" s="22">
        <f t="shared" si="3"/>
        <v>5.46875E-2</v>
      </c>
    </row>
    <row r="11" spans="1:10" ht="16.5" thickBot="1">
      <c r="A11" s="3">
        <v>4</v>
      </c>
      <c r="B11" s="4">
        <v>35</v>
      </c>
      <c r="C11" s="11">
        <f t="shared" si="4"/>
        <v>33.3125</v>
      </c>
      <c r="D11" s="11">
        <f t="shared" si="0"/>
        <v>1.6875</v>
      </c>
      <c r="E11" s="11">
        <f t="shared" si="1"/>
        <v>1.6875</v>
      </c>
      <c r="F11" s="11">
        <f t="shared" si="2"/>
        <v>2.84765625</v>
      </c>
      <c r="G11" s="22">
        <f t="shared" si="3"/>
        <v>4.8214285714285716E-2</v>
      </c>
    </row>
    <row r="12" spans="1:10" ht="16.5" thickBot="1">
      <c r="A12" s="3">
        <v>5</v>
      </c>
      <c r="B12" s="4">
        <v>33</v>
      </c>
      <c r="C12" s="11">
        <f t="shared" si="4"/>
        <v>33.734375</v>
      </c>
      <c r="D12" s="11">
        <f t="shared" si="0"/>
        <v>-0.734375</v>
      </c>
      <c r="E12" s="11">
        <f t="shared" si="1"/>
        <v>0.734375</v>
      </c>
      <c r="F12" s="11">
        <f t="shared" si="2"/>
        <v>0.539306640625</v>
      </c>
      <c r="G12" s="22">
        <f t="shared" si="3"/>
        <v>2.225378787878788E-2</v>
      </c>
    </row>
    <row r="13" spans="1:10" ht="16.5" thickBot="1">
      <c r="A13" s="3">
        <v>6</v>
      </c>
      <c r="B13" s="4">
        <v>36</v>
      </c>
      <c r="C13" s="11">
        <f t="shared" si="4"/>
        <v>33.55078125</v>
      </c>
      <c r="D13" s="11">
        <f t="shared" si="0"/>
        <v>2.44921875</v>
      </c>
      <c r="E13" s="11">
        <f t="shared" si="1"/>
        <v>2.44921875</v>
      </c>
      <c r="F13" s="11">
        <f t="shared" si="2"/>
        <v>5.9986724853515625</v>
      </c>
      <c r="G13" s="22">
        <f t="shared" si="3"/>
        <v>6.8033854166666671E-2</v>
      </c>
    </row>
    <row r="14" spans="1:10" ht="16.5" thickBot="1">
      <c r="A14" s="3">
        <v>7</v>
      </c>
      <c r="B14" s="4">
        <v>34</v>
      </c>
      <c r="C14" s="11">
        <f t="shared" si="4"/>
        <v>34.1630859375</v>
      </c>
      <c r="D14" s="11">
        <f t="shared" si="0"/>
        <v>-0.1630859375</v>
      </c>
      <c r="E14" s="11">
        <f t="shared" si="1"/>
        <v>0.1630859375</v>
      </c>
      <c r="F14" s="11">
        <f t="shared" si="2"/>
        <v>2.6597023010253906E-2</v>
      </c>
      <c r="G14" s="22">
        <f t="shared" si="3"/>
        <v>4.7966452205882356E-3</v>
      </c>
    </row>
    <row r="15" spans="1:10" ht="16.5" thickBot="1">
      <c r="A15" s="3">
        <v>8</v>
      </c>
      <c r="B15" s="4">
        <v>38</v>
      </c>
      <c r="C15" s="11">
        <f t="shared" si="4"/>
        <v>34.122314453125</v>
      </c>
      <c r="D15" s="11">
        <f t="shared" si="0"/>
        <v>3.877685546875</v>
      </c>
      <c r="E15" s="11">
        <f t="shared" si="1"/>
        <v>3.877685546875</v>
      </c>
      <c r="F15" s="11">
        <f t="shared" si="2"/>
        <v>15.036445200443268</v>
      </c>
      <c r="G15" s="22">
        <f t="shared" si="3"/>
        <v>0.10204435649671052</v>
      </c>
    </row>
    <row r="16" spans="1:10" ht="16.5" thickBot="1">
      <c r="A16" s="3">
        <v>9</v>
      </c>
      <c r="B16" s="4">
        <v>37</v>
      </c>
      <c r="C16" s="11">
        <f t="shared" si="4"/>
        <v>35.09173583984375</v>
      </c>
      <c r="D16" s="11">
        <f t="shared" si="0"/>
        <v>1.90826416015625</v>
      </c>
      <c r="E16" s="11">
        <f t="shared" si="1"/>
        <v>1.90826416015625</v>
      </c>
      <c r="F16" s="11">
        <f t="shared" si="2"/>
        <v>3.6414721049368382</v>
      </c>
      <c r="G16" s="22">
        <f t="shared" si="3"/>
        <v>5.157470703125E-2</v>
      </c>
    </row>
    <row r="17" spans="1:7" ht="16.5" thickBot="1">
      <c r="A17" s="3">
        <v>10</v>
      </c>
      <c r="B17" s="4">
        <v>36</v>
      </c>
      <c r="C17" s="11">
        <f t="shared" si="4"/>
        <v>35.568801879882813</v>
      </c>
      <c r="D17" s="11">
        <f t="shared" si="0"/>
        <v>0.4311981201171875</v>
      </c>
      <c r="E17" s="11">
        <f t="shared" si="1"/>
        <v>0.4311981201171875</v>
      </c>
      <c r="F17" s="11">
        <f t="shared" si="2"/>
        <v>0.18593181879259646</v>
      </c>
      <c r="G17" s="22">
        <f t="shared" si="3"/>
        <v>1.1977725558810763E-2</v>
      </c>
    </row>
    <row r="18" spans="1:7" ht="16.5" thickBot="1">
      <c r="A18" s="3">
        <v>11</v>
      </c>
      <c r="B18" s="4">
        <v>38</v>
      </c>
      <c r="C18" s="11">
        <f t="shared" si="4"/>
        <v>35.676601409912109</v>
      </c>
      <c r="D18" s="11">
        <f t="shared" si="0"/>
        <v>2.3233985900878906</v>
      </c>
      <c r="E18" s="11">
        <f t="shared" si="1"/>
        <v>2.3233985900878906</v>
      </c>
      <c r="F18" s="11">
        <f t="shared" si="2"/>
        <v>5.398181008422398</v>
      </c>
      <c r="G18" s="22">
        <f t="shared" si="3"/>
        <v>6.1142068160207647E-2</v>
      </c>
    </row>
    <row r="19" spans="1:7" ht="16.5" thickBot="1">
      <c r="A19" s="3">
        <v>12</v>
      </c>
      <c r="B19" s="4">
        <v>38</v>
      </c>
      <c r="C19" s="11">
        <f t="shared" si="4"/>
        <v>36.257451057434082</v>
      </c>
      <c r="D19" s="11">
        <f t="shared" si="0"/>
        <v>1.742548942565918</v>
      </c>
      <c r="E19" s="11">
        <f t="shared" si="1"/>
        <v>1.742548942565918</v>
      </c>
      <c r="F19" s="11">
        <f t="shared" si="2"/>
        <v>3.0364768172375989</v>
      </c>
      <c r="G19" s="22">
        <f t="shared" si="3"/>
        <v>4.5856551120155735E-2</v>
      </c>
    </row>
    <row r="20" spans="1:7" ht="16.5" thickBot="1">
      <c r="A20" s="3">
        <v>13</v>
      </c>
      <c r="B20" s="4">
        <v>37</v>
      </c>
      <c r="C20" s="11">
        <f t="shared" si="4"/>
        <v>36.693088293075562</v>
      </c>
      <c r="D20" s="11">
        <f t="shared" si="0"/>
        <v>0.30691170692443848</v>
      </c>
      <c r="E20" s="11">
        <f t="shared" si="1"/>
        <v>0.30691170692443848</v>
      </c>
      <c r="F20" s="11">
        <f t="shared" si="2"/>
        <v>9.4194795847272417E-2</v>
      </c>
      <c r="G20" s="22">
        <f t="shared" si="3"/>
        <v>8.2949109979577971E-3</v>
      </c>
    </row>
    <row r="21" spans="1:7" ht="16.5" thickBot="1">
      <c r="A21" s="3">
        <v>14</v>
      </c>
      <c r="B21" s="4">
        <v>39</v>
      </c>
      <c r="C21" s="11">
        <f t="shared" si="4"/>
        <v>36.769816219806671</v>
      </c>
      <c r="D21" s="11">
        <f t="shared" si="0"/>
        <v>2.2301837801933289</v>
      </c>
      <c r="E21" s="11">
        <f t="shared" si="1"/>
        <v>2.2301837801933289</v>
      </c>
      <c r="F21" s="11">
        <f t="shared" si="2"/>
        <v>4.9737196934374062</v>
      </c>
      <c r="G21" s="22">
        <f t="shared" si="3"/>
        <v>5.7184199492136635E-2</v>
      </c>
    </row>
    <row r="22" spans="1:7" ht="16.5" thickBot="1">
      <c r="A22" s="3">
        <v>15</v>
      </c>
      <c r="B22" s="4">
        <v>35</v>
      </c>
      <c r="C22" s="11">
        <f t="shared" si="4"/>
        <v>37.327362164855003</v>
      </c>
      <c r="D22" s="11">
        <f t="shared" si="0"/>
        <v>-2.3273621648550034</v>
      </c>
      <c r="E22" s="11">
        <f t="shared" si="1"/>
        <v>2.3273621648550034</v>
      </c>
      <c r="F22" s="11">
        <f t="shared" si="2"/>
        <v>5.4166146463985676</v>
      </c>
      <c r="G22" s="22">
        <f t="shared" si="3"/>
        <v>6.6496061853000096E-2</v>
      </c>
    </row>
    <row r="23" spans="1:7" ht="16.5" thickBot="1">
      <c r="A23" s="3">
        <v>16</v>
      </c>
      <c r="B23" s="4">
        <v>38</v>
      </c>
      <c r="C23" s="11">
        <f t="shared" si="4"/>
        <v>36.745521623641253</v>
      </c>
      <c r="D23" s="11">
        <f t="shared" si="0"/>
        <v>1.2544783763587475</v>
      </c>
      <c r="E23" s="11">
        <f t="shared" si="1"/>
        <v>1.2544783763587475</v>
      </c>
      <c r="F23" s="11">
        <f t="shared" si="2"/>
        <v>1.5737159967516794</v>
      </c>
      <c r="G23" s="22">
        <f t="shared" si="3"/>
        <v>3.3012588851545989E-2</v>
      </c>
    </row>
    <row r="24" spans="1:7" ht="16.5" thickBot="1">
      <c r="A24" s="3">
        <v>17</v>
      </c>
      <c r="B24" s="4">
        <v>37</v>
      </c>
      <c r="C24" s="11">
        <f t="shared" si="4"/>
        <v>37.059141217730939</v>
      </c>
      <c r="D24" s="11">
        <f t="shared" si="0"/>
        <v>-5.9141217730939388E-2</v>
      </c>
      <c r="E24" s="11">
        <f t="shared" si="1"/>
        <v>5.9141217730939388E-2</v>
      </c>
      <c r="F24" s="11">
        <f t="shared" si="2"/>
        <v>3.4976836346983795E-3</v>
      </c>
      <c r="G24" s="22">
        <f t="shared" si="3"/>
        <v>1.5984112900253888E-3</v>
      </c>
    </row>
    <row r="25" spans="1:7" ht="16.5" thickBot="1">
      <c r="A25" s="3">
        <v>18</v>
      </c>
      <c r="B25" s="4">
        <v>39</v>
      </c>
      <c r="C25" s="11">
        <f t="shared" si="4"/>
        <v>37.044355913298205</v>
      </c>
      <c r="D25" s="11">
        <f t="shared" si="0"/>
        <v>1.9556440867017955</v>
      </c>
      <c r="E25" s="11">
        <f t="shared" si="1"/>
        <v>1.9556440867017955</v>
      </c>
      <c r="F25" s="11">
        <f t="shared" si="2"/>
        <v>3.8245437938516997</v>
      </c>
      <c r="G25" s="22">
        <f t="shared" si="3"/>
        <v>5.0144720171840906E-2</v>
      </c>
    </row>
    <row r="26" spans="1:7" ht="16.5" thickBot="1">
      <c r="A26" s="3">
        <v>19</v>
      </c>
      <c r="B26" s="4">
        <v>37</v>
      </c>
      <c r="C26" s="11">
        <f t="shared" si="4"/>
        <v>37.533266934973653</v>
      </c>
      <c r="D26" s="11">
        <f t="shared" si="0"/>
        <v>-0.53326693497365341</v>
      </c>
      <c r="E26" s="11">
        <f t="shared" si="1"/>
        <v>0.53326693497365341</v>
      </c>
      <c r="F26" s="11">
        <f t="shared" si="2"/>
        <v>0.2843736239361947</v>
      </c>
      <c r="G26" s="22">
        <f t="shared" si="3"/>
        <v>1.4412619864152794E-2</v>
      </c>
    </row>
    <row r="27" spans="1:7" ht="16.5" thickBot="1">
      <c r="A27" s="3">
        <v>20</v>
      </c>
      <c r="B27" s="4">
        <v>35</v>
      </c>
      <c r="C27" s="11">
        <f t="shared" si="4"/>
        <v>37.39995020123024</v>
      </c>
      <c r="D27" s="11">
        <f t="shared" si="0"/>
        <v>-2.3999502012302401</v>
      </c>
      <c r="E27" s="11">
        <f t="shared" si="1"/>
        <v>2.3999502012302401</v>
      </c>
      <c r="F27" s="11">
        <f t="shared" si="2"/>
        <v>5.7597609683850699</v>
      </c>
      <c r="G27" s="22">
        <f t="shared" si="3"/>
        <v>6.8570005749435434E-2</v>
      </c>
    </row>
    <row r="28" spans="1:7" ht="16.5" thickBot="1">
      <c r="A28" s="3">
        <v>21</v>
      </c>
      <c r="B28" s="4">
        <v>37</v>
      </c>
      <c r="C28" s="11">
        <f t="shared" si="4"/>
        <v>36.79996265092268</v>
      </c>
      <c r="D28" s="11">
        <f t="shared" si="0"/>
        <v>0.20003734907731996</v>
      </c>
      <c r="E28" s="11">
        <f t="shared" si="1"/>
        <v>0.20003734907731996</v>
      </c>
      <c r="F28" s="11">
        <f t="shared" si="2"/>
        <v>4.0014941025881559E-2</v>
      </c>
      <c r="G28" s="22">
        <f t="shared" si="3"/>
        <v>5.4064148399275667E-3</v>
      </c>
    </row>
    <row r="29" spans="1:7" ht="16.5" thickBot="1">
      <c r="A29" s="3">
        <v>22</v>
      </c>
      <c r="B29" s="4">
        <v>34</v>
      </c>
      <c r="C29" s="11">
        <f t="shared" si="4"/>
        <v>36.84997198819201</v>
      </c>
      <c r="D29" s="11">
        <f t="shared" si="0"/>
        <v>-2.84997198819201</v>
      </c>
      <c r="E29" s="11">
        <f t="shared" si="1"/>
        <v>2.84997198819201</v>
      </c>
      <c r="F29" s="11">
        <f t="shared" si="2"/>
        <v>8.1223403334791193</v>
      </c>
      <c r="G29" s="22">
        <f t="shared" si="3"/>
        <v>8.3822705535059119E-2</v>
      </c>
    </row>
    <row r="30" spans="1:7" ht="16.5" thickBot="1">
      <c r="A30" s="3">
        <v>23</v>
      </c>
      <c r="B30" s="4">
        <v>35</v>
      </c>
      <c r="C30" s="11">
        <f t="shared" si="4"/>
        <v>36.137478991144008</v>
      </c>
      <c r="D30" s="11">
        <f t="shared" si="0"/>
        <v>-1.1374789911440075</v>
      </c>
      <c r="E30" s="11">
        <f t="shared" si="1"/>
        <v>1.1374789911440075</v>
      </c>
      <c r="F30" s="11">
        <f t="shared" si="2"/>
        <v>1.2938584552939891</v>
      </c>
      <c r="G30" s="22">
        <f t="shared" si="3"/>
        <v>3.2499399746971643E-2</v>
      </c>
    </row>
    <row r="31" spans="1:7" ht="16.5" thickBot="1">
      <c r="A31" s="3">
        <v>24</v>
      </c>
      <c r="B31" s="4">
        <v>36</v>
      </c>
      <c r="C31" s="11">
        <f t="shared" si="4"/>
        <v>35.853109243358006</v>
      </c>
      <c r="D31" s="11">
        <f t="shared" si="0"/>
        <v>0.14689075664199436</v>
      </c>
      <c r="E31" s="11">
        <f t="shared" si="1"/>
        <v>0.14689075664199436</v>
      </c>
      <c r="F31" s="11">
        <f t="shared" si="2"/>
        <v>2.1576894386857611E-2</v>
      </c>
      <c r="G31" s="22">
        <f t="shared" si="3"/>
        <v>4.0802987956109543E-3</v>
      </c>
    </row>
    <row r="32" spans="1:7" ht="15.75">
      <c r="A32" s="5">
        <v>25</v>
      </c>
      <c r="B32" s="7">
        <v>0</v>
      </c>
      <c r="C32" s="11">
        <f t="shared" si="4"/>
        <v>35.889831932518504</v>
      </c>
      <c r="D32" s="11"/>
    </row>
    <row r="35" spans="4:7">
      <c r="D35" t="s">
        <v>8</v>
      </c>
      <c r="E35" t="s">
        <v>9</v>
      </c>
      <c r="F35" t="s">
        <v>10</v>
      </c>
      <c r="G35" t="s">
        <v>11</v>
      </c>
    </row>
    <row r="36" spans="4:7">
      <c r="D36" s="11">
        <f>AVERAGE(D8:D30)</f>
        <v>0.4961929118883488</v>
      </c>
      <c r="E36" s="11">
        <f>AVERAGE(E8:E31)</f>
        <v>1.4778580250552384</v>
      </c>
      <c r="F36" s="11">
        <f>AVERAGE(F8:F31)</f>
        <v>3.3408937989686645</v>
      </c>
      <c r="G36" s="11">
        <f>AVERAGE(G8:G31)*100</f>
        <v>4.0809881327852526</v>
      </c>
    </row>
  </sheetData>
  <pageMargins left="0.7" right="0.7" top="0.75" bottom="0.75" header="0.3" footer="0.3"/>
  <pageSetup orientation="portrait" r:id="rId1"/>
  <headerFooter>
    <oddFooter>&amp;C&amp;"Times New Roman,Regular"&amp;12Internal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workbookViewId="0">
      <selection activeCell="R24" sqref="R24"/>
    </sheetView>
  </sheetViews>
  <sheetFormatPr defaultRowHeight="12.75"/>
  <cols>
    <col min="1" max="1" width="18" style="29" bestFit="1" customWidth="1"/>
    <col min="2" max="2" width="12" style="29" bestFit="1" customWidth="1"/>
    <col min="3" max="3" width="14.5703125" style="29" bestFit="1" customWidth="1"/>
    <col min="4" max="5" width="12" style="29" bestFit="1" customWidth="1"/>
    <col min="6" max="6" width="13.42578125" style="29" bestFit="1" customWidth="1"/>
    <col min="7" max="7" width="9.140625" style="29"/>
    <col min="8" max="8" width="9" style="29" customWidth="1"/>
    <col min="9" max="16" width="9.140625" style="29" hidden="1" customWidth="1"/>
    <col min="17" max="17" width="9.140625" style="29"/>
    <col min="18" max="18" width="18" style="29" bestFit="1" customWidth="1"/>
    <col min="19" max="16384" width="9.140625" style="29"/>
  </cols>
  <sheetData>
    <row r="1" spans="1:29" ht="39" thickBot="1">
      <c r="A1" s="27" t="s">
        <v>0</v>
      </c>
      <c r="B1" s="28" t="s">
        <v>1</v>
      </c>
      <c r="C1" s="40" t="s">
        <v>49</v>
      </c>
      <c r="D1" s="40" t="s">
        <v>7</v>
      </c>
      <c r="E1" s="40" t="s">
        <v>18</v>
      </c>
      <c r="F1" s="40" t="s">
        <v>5</v>
      </c>
      <c r="G1" s="41" t="s">
        <v>6</v>
      </c>
      <c r="R1" s="29" t="s">
        <v>20</v>
      </c>
    </row>
    <row r="2" spans="1:29" ht="13.5" thickBot="1">
      <c r="A2" s="30">
        <v>1</v>
      </c>
      <c r="B2" s="31">
        <v>33</v>
      </c>
      <c r="C2" s="29">
        <f xml:space="preserve"> $S$17+($S$18*A2)</f>
        <v>34.976666666666667</v>
      </c>
      <c r="D2" s="39">
        <f>B2-C2</f>
        <v>-1.9766666666666666</v>
      </c>
      <c r="E2" s="39">
        <f>ABS(D2)</f>
        <v>1.9766666666666666</v>
      </c>
      <c r="F2" s="39">
        <f>D2^2</f>
        <v>3.9072111111111107</v>
      </c>
      <c r="G2" s="39">
        <f>ABS(D2/B2)</f>
        <v>5.9898989898989896E-2</v>
      </c>
      <c r="Z2" s="32"/>
      <c r="AA2" s="32"/>
      <c r="AB2" s="32"/>
      <c r="AC2" s="32"/>
    </row>
    <row r="3" spans="1:29" ht="13.5" thickBot="1">
      <c r="A3" s="30">
        <v>2</v>
      </c>
      <c r="B3" s="31">
        <v>36</v>
      </c>
      <c r="C3" s="29">
        <f t="shared" ref="C3:C26" si="0" xml:space="preserve"> $S$17+($S$18*A3)</f>
        <v>35.069275362318841</v>
      </c>
      <c r="D3" s="39">
        <f t="shared" ref="D3:D25" si="1">B3-C3</f>
        <v>0.93072463768115909</v>
      </c>
      <c r="E3" s="39">
        <f t="shared" ref="E3:E25" si="2">ABS(D3)</f>
        <v>0.93072463768115909</v>
      </c>
      <c r="F3" s="39">
        <f t="shared" ref="F3:F25" si="3">D3^2</f>
        <v>0.86624835118672483</v>
      </c>
      <c r="G3" s="39">
        <f t="shared" ref="G3:G25" si="4">ABS(D3/B3)</f>
        <v>2.5853462157809974E-2</v>
      </c>
      <c r="R3" s="33" t="s">
        <v>21</v>
      </c>
      <c r="S3" s="33"/>
      <c r="Z3" s="32"/>
      <c r="AA3" s="32"/>
      <c r="AB3" s="32"/>
      <c r="AC3" s="32"/>
    </row>
    <row r="4" spans="1:29" ht="13.5" thickBot="1">
      <c r="A4" s="30">
        <v>3</v>
      </c>
      <c r="B4" s="31">
        <v>32</v>
      </c>
      <c r="C4" s="29">
        <f t="shared" si="0"/>
        <v>35.161884057971015</v>
      </c>
      <c r="D4" s="39">
        <f t="shared" si="1"/>
        <v>-3.1618840579710152</v>
      </c>
      <c r="E4" s="39">
        <f t="shared" si="2"/>
        <v>3.1618840579710152</v>
      </c>
      <c r="F4" s="39">
        <f t="shared" si="3"/>
        <v>9.9975107960512553</v>
      </c>
      <c r="G4" s="39">
        <f t="shared" si="4"/>
        <v>9.8808876811594226E-2</v>
      </c>
      <c r="R4" s="34" t="s">
        <v>22</v>
      </c>
      <c r="S4" s="34">
        <v>0.34072005373998415</v>
      </c>
      <c r="Z4" s="32"/>
      <c r="AA4" s="32"/>
      <c r="AB4" s="32"/>
      <c r="AC4" s="32"/>
    </row>
    <row r="5" spans="1:29" ht="13.5" thickBot="1">
      <c r="A5" s="30">
        <v>4</v>
      </c>
      <c r="B5" s="31">
        <v>35</v>
      </c>
      <c r="C5" s="29">
        <f t="shared" si="0"/>
        <v>35.25449275362319</v>
      </c>
      <c r="D5" s="39">
        <f t="shared" si="1"/>
        <v>-0.25449275362318957</v>
      </c>
      <c r="E5" s="39">
        <f t="shared" si="2"/>
        <v>0.25449275362318957</v>
      </c>
      <c r="F5" s="39">
        <f t="shared" si="3"/>
        <v>6.4766561646713475E-2</v>
      </c>
      <c r="G5" s="39">
        <f t="shared" si="4"/>
        <v>7.2712215320911303E-3</v>
      </c>
      <c r="R5" s="34" t="s">
        <v>23</v>
      </c>
      <c r="S5" s="34">
        <v>0.11609015502057769</v>
      </c>
      <c r="Z5" s="32"/>
      <c r="AA5" s="32"/>
      <c r="AB5" s="32"/>
      <c r="AC5" s="32"/>
    </row>
    <row r="6" spans="1:29" ht="13.5" thickBot="1">
      <c r="A6" s="30">
        <v>5</v>
      </c>
      <c r="B6" s="31">
        <v>33</v>
      </c>
      <c r="C6" s="29">
        <f t="shared" si="0"/>
        <v>35.347101449275364</v>
      </c>
      <c r="D6" s="39">
        <f t="shared" si="1"/>
        <v>-2.3471014492753639</v>
      </c>
      <c r="E6" s="39">
        <f t="shared" si="2"/>
        <v>2.3471014492753639</v>
      </c>
      <c r="F6" s="39">
        <f t="shared" si="3"/>
        <v>5.5088852131905135</v>
      </c>
      <c r="G6" s="39">
        <f t="shared" si="4"/>
        <v>7.1124286341677695E-2</v>
      </c>
      <c r="R6" s="34" t="s">
        <v>24</v>
      </c>
      <c r="S6" s="34">
        <v>7.5912434794240313E-2</v>
      </c>
      <c r="Z6" s="32"/>
      <c r="AA6" s="32"/>
      <c r="AB6" s="32"/>
      <c r="AC6" s="32"/>
    </row>
    <row r="7" spans="1:29" ht="13.5" thickBot="1">
      <c r="A7" s="30">
        <v>6</v>
      </c>
      <c r="B7" s="31">
        <v>36</v>
      </c>
      <c r="C7" s="29">
        <f t="shared" si="0"/>
        <v>35.439710144927538</v>
      </c>
      <c r="D7" s="39">
        <f t="shared" si="1"/>
        <v>0.56028985507246176</v>
      </c>
      <c r="E7" s="39">
        <f t="shared" si="2"/>
        <v>0.56028985507246176</v>
      </c>
      <c r="F7" s="39">
        <f t="shared" si="3"/>
        <v>0.31392472169712021</v>
      </c>
      <c r="G7" s="39">
        <f t="shared" si="4"/>
        <v>1.5563607085346161E-2</v>
      </c>
      <c r="R7" s="34" t="s">
        <v>25</v>
      </c>
      <c r="S7" s="34">
        <v>1.8475476035985061</v>
      </c>
      <c r="Z7" s="32"/>
      <c r="AA7" s="32"/>
      <c r="AB7" s="32"/>
      <c r="AC7" s="32"/>
    </row>
    <row r="8" spans="1:29" ht="13.5" thickBot="1">
      <c r="A8" s="30">
        <v>7</v>
      </c>
      <c r="B8" s="31">
        <v>34</v>
      </c>
      <c r="C8" s="29">
        <f t="shared" si="0"/>
        <v>35.532318840579713</v>
      </c>
      <c r="D8" s="39">
        <f t="shared" si="1"/>
        <v>-1.5323188405797126</v>
      </c>
      <c r="E8" s="39">
        <f t="shared" si="2"/>
        <v>1.5323188405797126</v>
      </c>
      <c r="F8" s="39">
        <f t="shared" si="3"/>
        <v>2.3480010291955544</v>
      </c>
      <c r="G8" s="39">
        <f t="shared" si="4"/>
        <v>4.5068201193520958E-2</v>
      </c>
      <c r="R8" s="35" t="s">
        <v>26</v>
      </c>
      <c r="S8" s="35">
        <v>24</v>
      </c>
      <c r="Z8" s="32"/>
      <c r="AA8" s="32"/>
      <c r="AB8" s="32"/>
      <c r="AC8" s="32"/>
    </row>
    <row r="9" spans="1:29" ht="13.5" thickBot="1">
      <c r="A9" s="30">
        <v>8</v>
      </c>
      <c r="B9" s="31">
        <v>38</v>
      </c>
      <c r="C9" s="29">
        <f t="shared" si="0"/>
        <v>35.624927536231887</v>
      </c>
      <c r="D9" s="39">
        <f t="shared" si="1"/>
        <v>2.3750724637681131</v>
      </c>
      <c r="E9" s="39">
        <f t="shared" si="2"/>
        <v>2.3750724637681131</v>
      </c>
      <c r="F9" s="39">
        <f t="shared" si="3"/>
        <v>5.6409692081495351</v>
      </c>
      <c r="G9" s="39">
        <f t="shared" si="4"/>
        <v>6.250190694126613E-2</v>
      </c>
      <c r="Z9" s="32"/>
      <c r="AA9" s="32"/>
      <c r="AB9" s="32"/>
      <c r="AC9" s="32"/>
    </row>
    <row r="10" spans="1:29" ht="13.5" thickBot="1">
      <c r="A10" s="30">
        <v>9</v>
      </c>
      <c r="B10" s="31">
        <v>37</v>
      </c>
      <c r="C10" s="29">
        <f t="shared" si="0"/>
        <v>35.717536231884054</v>
      </c>
      <c r="D10" s="39">
        <f t="shared" si="1"/>
        <v>1.2824637681159459</v>
      </c>
      <c r="E10" s="39">
        <f t="shared" si="2"/>
        <v>1.2824637681159459</v>
      </c>
      <c r="F10" s="39">
        <f t="shared" si="3"/>
        <v>1.6447133165301506</v>
      </c>
      <c r="G10" s="39">
        <f t="shared" si="4"/>
        <v>3.4661182922052593E-2</v>
      </c>
      <c r="R10" s="29" t="s">
        <v>27</v>
      </c>
      <c r="Z10" s="32"/>
      <c r="AA10" s="32"/>
      <c r="AB10" s="32"/>
      <c r="AC10" s="32"/>
    </row>
    <row r="11" spans="1:29" ht="13.5" thickBot="1">
      <c r="A11" s="30">
        <v>10</v>
      </c>
      <c r="B11" s="31">
        <v>36</v>
      </c>
      <c r="C11" s="29">
        <f t="shared" si="0"/>
        <v>35.810144927536228</v>
      </c>
      <c r="D11" s="39">
        <f t="shared" si="1"/>
        <v>0.18985507246377153</v>
      </c>
      <c r="E11" s="39">
        <f t="shared" si="2"/>
        <v>0.18985507246377153</v>
      </c>
      <c r="F11" s="39">
        <f t="shared" si="3"/>
        <v>3.6044948540223942E-2</v>
      </c>
      <c r="G11" s="39">
        <f t="shared" si="4"/>
        <v>5.2737520128825427E-3</v>
      </c>
      <c r="R11" s="36"/>
      <c r="S11" s="36" t="s">
        <v>32</v>
      </c>
      <c r="T11" s="36" t="s">
        <v>33</v>
      </c>
      <c r="U11" s="36" t="s">
        <v>34</v>
      </c>
      <c r="V11" s="36" t="s">
        <v>35</v>
      </c>
      <c r="W11" s="36" t="s">
        <v>36</v>
      </c>
      <c r="Z11" s="32"/>
      <c r="AA11" s="32"/>
      <c r="AB11" s="32"/>
      <c r="AC11" s="32"/>
    </row>
    <row r="12" spans="1:29" ht="13.5" thickBot="1">
      <c r="A12" s="30">
        <v>11</v>
      </c>
      <c r="B12" s="31">
        <v>38</v>
      </c>
      <c r="C12" s="29">
        <f t="shared" si="0"/>
        <v>35.902753623188403</v>
      </c>
      <c r="D12" s="39">
        <f t="shared" si="1"/>
        <v>2.0972463768115972</v>
      </c>
      <c r="E12" s="39">
        <f t="shared" si="2"/>
        <v>2.0972463768115972</v>
      </c>
      <c r="F12" s="39">
        <f t="shared" si="3"/>
        <v>4.3984423650493722</v>
      </c>
      <c r="G12" s="39">
        <f t="shared" si="4"/>
        <v>5.5190694126620976E-2</v>
      </c>
      <c r="R12" s="34" t="s">
        <v>28</v>
      </c>
      <c r="S12" s="34">
        <v>1</v>
      </c>
      <c r="T12" s="34">
        <v>9.8628260869565878</v>
      </c>
      <c r="U12" s="34">
        <v>9.8628260869565878</v>
      </c>
      <c r="V12" s="34">
        <v>2.8894161830635192</v>
      </c>
      <c r="W12" s="34">
        <v>0.10326016562250398</v>
      </c>
      <c r="Z12" s="32"/>
      <c r="AA12" s="32"/>
      <c r="AB12" s="32"/>
      <c r="AC12" s="32"/>
    </row>
    <row r="13" spans="1:29" ht="13.5" thickBot="1">
      <c r="A13" s="30">
        <v>12</v>
      </c>
      <c r="B13" s="31">
        <v>38</v>
      </c>
      <c r="C13" s="29">
        <f t="shared" si="0"/>
        <v>35.995362318840577</v>
      </c>
      <c r="D13" s="39">
        <f t="shared" si="1"/>
        <v>2.0046376811594229</v>
      </c>
      <c r="E13" s="39">
        <f t="shared" si="2"/>
        <v>2.0046376811594229</v>
      </c>
      <c r="F13" s="39">
        <f t="shared" si="3"/>
        <v>4.0185722327242281</v>
      </c>
      <c r="G13" s="39">
        <f t="shared" si="4"/>
        <v>5.2753623188405867E-2</v>
      </c>
      <c r="R13" s="34" t="s">
        <v>29</v>
      </c>
      <c r="S13" s="34">
        <v>22</v>
      </c>
      <c r="T13" s="34">
        <v>75.095507246376812</v>
      </c>
      <c r="U13" s="34">
        <v>3.4134321475625824</v>
      </c>
      <c r="V13" s="34"/>
      <c r="W13" s="34"/>
      <c r="Z13" s="32"/>
      <c r="AA13" s="32"/>
      <c r="AB13" s="32"/>
      <c r="AC13" s="32"/>
    </row>
    <row r="14" spans="1:29" ht="13.5" thickBot="1">
      <c r="A14" s="30">
        <v>13</v>
      </c>
      <c r="B14" s="31">
        <v>37</v>
      </c>
      <c r="C14" s="29">
        <f t="shared" si="0"/>
        <v>36.087971014492751</v>
      </c>
      <c r="D14" s="39">
        <f t="shared" si="1"/>
        <v>0.91202898550724854</v>
      </c>
      <c r="E14" s="39">
        <f t="shared" si="2"/>
        <v>0.91202898550724854</v>
      </c>
      <c r="F14" s="39">
        <f t="shared" si="3"/>
        <v>0.83179687040538097</v>
      </c>
      <c r="G14" s="39">
        <f t="shared" si="4"/>
        <v>2.4649432040736448E-2</v>
      </c>
      <c r="R14" s="35" t="s">
        <v>30</v>
      </c>
      <c r="S14" s="35">
        <v>23</v>
      </c>
      <c r="T14" s="35">
        <v>84.9583333333334</v>
      </c>
      <c r="U14" s="35"/>
      <c r="V14" s="35"/>
      <c r="W14" s="35"/>
      <c r="Z14" s="32"/>
      <c r="AA14" s="32"/>
      <c r="AB14" s="32"/>
      <c r="AC14" s="32"/>
    </row>
    <row r="15" spans="1:29" ht="13.5" thickBot="1">
      <c r="A15" s="30">
        <v>14</v>
      </c>
      <c r="B15" s="31">
        <v>39</v>
      </c>
      <c r="C15" s="29">
        <f t="shared" si="0"/>
        <v>36.180579710144926</v>
      </c>
      <c r="D15" s="39">
        <f t="shared" si="1"/>
        <v>2.8194202898550742</v>
      </c>
      <c r="E15" s="39">
        <f t="shared" si="2"/>
        <v>2.8194202898550742</v>
      </c>
      <c r="F15" s="39">
        <f t="shared" si="3"/>
        <v>7.9491307708464705</v>
      </c>
      <c r="G15" s="39">
        <f t="shared" si="4"/>
        <v>7.22928279450019E-2</v>
      </c>
      <c r="Z15" s="32"/>
      <c r="AA15" s="32"/>
      <c r="AB15" s="32"/>
      <c r="AC15" s="32"/>
    </row>
    <row r="16" spans="1:29" ht="13.5" thickBot="1">
      <c r="A16" s="30">
        <v>15</v>
      </c>
      <c r="B16" s="31">
        <v>35</v>
      </c>
      <c r="C16" s="29">
        <f t="shared" si="0"/>
        <v>36.2731884057971</v>
      </c>
      <c r="D16" s="39">
        <f t="shared" si="1"/>
        <v>-1.2731884057971001</v>
      </c>
      <c r="E16" s="39">
        <f t="shared" si="2"/>
        <v>1.2731884057971001</v>
      </c>
      <c r="F16" s="39">
        <f t="shared" si="3"/>
        <v>1.6210087166561613</v>
      </c>
      <c r="G16" s="39">
        <f t="shared" si="4"/>
        <v>3.6376811594202862E-2</v>
      </c>
      <c r="R16" s="36"/>
      <c r="S16" s="36" t="s">
        <v>37</v>
      </c>
      <c r="T16" s="36" t="s">
        <v>25</v>
      </c>
      <c r="U16" s="36" t="s">
        <v>38</v>
      </c>
      <c r="V16" s="36" t="s">
        <v>39</v>
      </c>
      <c r="W16" s="36" t="s">
        <v>40</v>
      </c>
      <c r="X16" s="36" t="s">
        <v>41</v>
      </c>
      <c r="Y16" s="36" t="s">
        <v>42</v>
      </c>
      <c r="AA16" s="32"/>
      <c r="AB16" s="32"/>
      <c r="AC16" s="32"/>
    </row>
    <row r="17" spans="1:29" ht="13.5" thickBot="1">
      <c r="A17" s="30">
        <v>16</v>
      </c>
      <c r="B17" s="31">
        <v>38</v>
      </c>
      <c r="C17" s="29">
        <f t="shared" si="0"/>
        <v>36.365797101449274</v>
      </c>
      <c r="D17" s="39">
        <f t="shared" si="1"/>
        <v>1.6342028985507255</v>
      </c>
      <c r="E17" s="39">
        <f t="shared" si="2"/>
        <v>1.6342028985507255</v>
      </c>
      <c r="F17" s="39">
        <f t="shared" si="3"/>
        <v>2.6706191136315929</v>
      </c>
      <c r="G17" s="39">
        <f t="shared" si="4"/>
        <v>4.3005339435545409E-2</v>
      </c>
      <c r="R17" s="34" t="s">
        <v>31</v>
      </c>
      <c r="S17" s="34">
        <v>34.884057971014492</v>
      </c>
      <c r="T17" s="34">
        <v>0.77846508031521144</v>
      </c>
      <c r="U17" s="34">
        <v>44.811333036145243</v>
      </c>
      <c r="V17" s="34">
        <v>4.0928479099232892E-23</v>
      </c>
      <c r="W17" s="34">
        <v>33.269620214109281</v>
      </c>
      <c r="X17" s="34">
        <v>36.498495727919703</v>
      </c>
      <c r="Y17" s="34">
        <v>33.269620214109281</v>
      </c>
      <c r="AA17" s="32"/>
      <c r="AB17" s="32"/>
      <c r="AC17" s="32"/>
    </row>
    <row r="18" spans="1:29" ht="13.5" thickBot="1">
      <c r="A18" s="30">
        <v>17</v>
      </c>
      <c r="B18" s="31">
        <v>37</v>
      </c>
      <c r="C18" s="29">
        <f t="shared" si="0"/>
        <v>36.458405797101449</v>
      </c>
      <c r="D18" s="39">
        <f t="shared" si="1"/>
        <v>0.5415942028985512</v>
      </c>
      <c r="E18" s="39">
        <f t="shared" si="2"/>
        <v>0.5415942028985512</v>
      </c>
      <c r="F18" s="39">
        <f t="shared" si="3"/>
        <v>0.29332428061331706</v>
      </c>
      <c r="G18" s="39">
        <f t="shared" si="4"/>
        <v>1.4637681159420303E-2</v>
      </c>
      <c r="R18" s="35" t="s">
        <v>44</v>
      </c>
      <c r="S18" s="35">
        <v>9.2608695652173903E-2</v>
      </c>
      <c r="T18" s="35">
        <v>5.4481206552771236E-2</v>
      </c>
      <c r="U18" s="35">
        <v>1.6998282804635001</v>
      </c>
      <c r="V18" s="35">
        <v>0.1032601656225054</v>
      </c>
      <c r="W18" s="35">
        <v>-2.0378410802146044E-2</v>
      </c>
      <c r="X18" s="35">
        <v>0.20559580210649386</v>
      </c>
      <c r="Y18" s="35">
        <v>-2.0378410802146044E-2</v>
      </c>
      <c r="Z18" s="36"/>
      <c r="AA18" s="32"/>
      <c r="AB18" s="32"/>
      <c r="AC18" s="32"/>
    </row>
    <row r="19" spans="1:29" ht="13.5" thickBot="1">
      <c r="A19" s="30">
        <v>18</v>
      </c>
      <c r="B19" s="31">
        <v>39</v>
      </c>
      <c r="C19" s="29">
        <f t="shared" si="0"/>
        <v>36.551014492753623</v>
      </c>
      <c r="D19" s="39">
        <f t="shared" si="1"/>
        <v>2.4489855072463769</v>
      </c>
      <c r="E19" s="39">
        <f t="shared" si="2"/>
        <v>2.4489855072463769</v>
      </c>
      <c r="F19" s="39">
        <f t="shared" si="3"/>
        <v>5.9975300147027939</v>
      </c>
      <c r="G19" s="39">
        <f t="shared" si="4"/>
        <v>6.2794500185804542E-2</v>
      </c>
      <c r="Z19" s="34"/>
      <c r="AA19" s="32"/>
      <c r="AB19" s="32"/>
      <c r="AC19" s="32"/>
    </row>
    <row r="20" spans="1:29" ht="13.5" thickBot="1">
      <c r="A20" s="30">
        <v>19</v>
      </c>
      <c r="B20" s="31">
        <v>37</v>
      </c>
      <c r="C20" s="29">
        <f t="shared" si="0"/>
        <v>36.643623188405797</v>
      </c>
      <c r="D20" s="39">
        <f t="shared" si="1"/>
        <v>0.35637681159420254</v>
      </c>
      <c r="E20" s="39">
        <f t="shared" si="2"/>
        <v>0.35637681159420254</v>
      </c>
      <c r="F20" s="39">
        <f t="shared" si="3"/>
        <v>0.12700443184204974</v>
      </c>
      <c r="G20" s="39">
        <f t="shared" si="4"/>
        <v>9.6318057187622305E-3</v>
      </c>
      <c r="Z20" s="35"/>
      <c r="AA20" s="32"/>
      <c r="AB20" s="32"/>
      <c r="AC20" s="32"/>
    </row>
    <row r="21" spans="1:29" ht="13.5" thickBot="1">
      <c r="A21" s="30">
        <v>20</v>
      </c>
      <c r="B21" s="31">
        <v>35</v>
      </c>
      <c r="C21" s="29">
        <f t="shared" si="0"/>
        <v>36.736231884057972</v>
      </c>
      <c r="D21" s="39">
        <f t="shared" si="1"/>
        <v>-1.7362318840579718</v>
      </c>
      <c r="E21" s="39">
        <f t="shared" si="2"/>
        <v>1.7362318840579718</v>
      </c>
      <c r="F21" s="39">
        <f t="shared" si="3"/>
        <v>3.0145011552194942</v>
      </c>
      <c r="G21" s="39">
        <f t="shared" si="4"/>
        <v>4.9606625258799192E-2</v>
      </c>
      <c r="Z21" s="32"/>
      <c r="AA21" s="32"/>
      <c r="AB21" s="32"/>
      <c r="AC21" s="32"/>
    </row>
    <row r="22" spans="1:29" ht="13.5" thickBot="1">
      <c r="A22" s="30">
        <v>21</v>
      </c>
      <c r="B22" s="31">
        <v>37</v>
      </c>
      <c r="C22" s="29">
        <f t="shared" si="0"/>
        <v>36.828840579710146</v>
      </c>
      <c r="D22" s="39">
        <f t="shared" si="1"/>
        <v>0.17115942028985387</v>
      </c>
      <c r="E22" s="39">
        <f t="shared" si="2"/>
        <v>0.17115942028985387</v>
      </c>
      <c r="F22" s="39">
        <f t="shared" si="3"/>
        <v>2.929554715395884E-2</v>
      </c>
      <c r="G22" s="39">
        <f t="shared" si="4"/>
        <v>4.6259302781041589E-3</v>
      </c>
      <c r="R22" s="29" t="s">
        <v>45</v>
      </c>
      <c r="Z22" s="32"/>
      <c r="AA22" s="32"/>
      <c r="AB22" s="32"/>
      <c r="AC22" s="32"/>
    </row>
    <row r="23" spans="1:29" ht="13.5" thickBot="1">
      <c r="A23" s="30">
        <v>22</v>
      </c>
      <c r="B23" s="31">
        <v>34</v>
      </c>
      <c r="C23" s="29">
        <f t="shared" si="0"/>
        <v>36.92144927536232</v>
      </c>
      <c r="D23" s="39">
        <f t="shared" si="1"/>
        <v>-2.9214492753623205</v>
      </c>
      <c r="E23" s="39">
        <f t="shared" si="2"/>
        <v>2.9214492753623205</v>
      </c>
      <c r="F23" s="39">
        <f t="shared" si="3"/>
        <v>8.5348658685150269</v>
      </c>
      <c r="G23" s="39">
        <f t="shared" si="4"/>
        <v>8.5924978687127077E-2</v>
      </c>
      <c r="Z23" s="32"/>
      <c r="AA23" s="32"/>
      <c r="AB23" s="32"/>
      <c r="AC23" s="32"/>
    </row>
    <row r="24" spans="1:29" ht="13.5" thickBot="1">
      <c r="A24" s="30">
        <v>23</v>
      </c>
      <c r="B24" s="31">
        <v>35</v>
      </c>
      <c r="C24" s="29">
        <f t="shared" si="0"/>
        <v>37.014057971014495</v>
      </c>
      <c r="D24" s="39">
        <f t="shared" si="1"/>
        <v>-2.0140579710144948</v>
      </c>
      <c r="E24" s="39">
        <f t="shared" si="2"/>
        <v>2.0140579710144948</v>
      </c>
      <c r="F24" s="39">
        <f t="shared" si="3"/>
        <v>4.0564295106070238</v>
      </c>
      <c r="G24" s="39">
        <f t="shared" si="4"/>
        <v>5.7544513457556991E-2</v>
      </c>
      <c r="R24" s="36" t="s">
        <v>46</v>
      </c>
      <c r="S24" s="36" t="s">
        <v>47</v>
      </c>
      <c r="T24" s="36" t="s">
        <v>48</v>
      </c>
      <c r="Z24" s="32"/>
      <c r="AA24" s="32"/>
      <c r="AB24" s="32"/>
      <c r="AC24" s="32"/>
    </row>
    <row r="25" spans="1:29" ht="13.5" thickBot="1">
      <c r="A25" s="30">
        <v>24</v>
      </c>
      <c r="B25" s="31">
        <v>36</v>
      </c>
      <c r="C25" s="29">
        <f t="shared" si="0"/>
        <v>37.106666666666669</v>
      </c>
      <c r="D25" s="39">
        <f t="shared" si="1"/>
        <v>-1.1066666666666691</v>
      </c>
      <c r="E25" s="39">
        <f t="shared" si="2"/>
        <v>1.1066666666666691</v>
      </c>
      <c r="F25" s="39">
        <f t="shared" si="3"/>
        <v>1.2247111111111166</v>
      </c>
      <c r="G25" s="39">
        <f t="shared" si="4"/>
        <v>3.0740740740740808E-2</v>
      </c>
      <c r="R25" s="34">
        <v>1</v>
      </c>
      <c r="S25" s="34">
        <v>34.976666666666667</v>
      </c>
      <c r="T25" s="34">
        <v>-1.9766666666666666</v>
      </c>
      <c r="Z25" s="32"/>
      <c r="AA25" s="32"/>
      <c r="AB25" s="32"/>
      <c r="AC25" s="32"/>
    </row>
    <row r="26" spans="1:29">
      <c r="A26" s="37">
        <v>25</v>
      </c>
      <c r="B26" s="38">
        <v>0</v>
      </c>
      <c r="C26" s="29">
        <f t="shared" si="0"/>
        <v>37.199275362318843</v>
      </c>
      <c r="D26" s="39"/>
      <c r="E26" s="39"/>
      <c r="F26" s="39"/>
      <c r="G26" s="39"/>
      <c r="R26" s="34">
        <v>2</v>
      </c>
      <c r="S26" s="34">
        <v>35.069275362318841</v>
      </c>
      <c r="T26" s="34">
        <v>0.93072463768115909</v>
      </c>
      <c r="Z26" s="32"/>
      <c r="AA26" s="32"/>
      <c r="AB26" s="32"/>
      <c r="AC26" s="32"/>
    </row>
    <row r="27" spans="1:29">
      <c r="R27" s="34">
        <v>3</v>
      </c>
      <c r="S27" s="34">
        <v>35.161884057971015</v>
      </c>
      <c r="T27" s="34">
        <v>-3.1618840579710152</v>
      </c>
      <c r="Z27" s="32"/>
      <c r="AA27" s="32"/>
      <c r="AB27" s="32"/>
      <c r="AC27" s="32"/>
    </row>
    <row r="28" spans="1:29">
      <c r="D28" s="29" t="s">
        <v>8</v>
      </c>
      <c r="E28" s="42" t="s">
        <v>9</v>
      </c>
      <c r="F28" s="42" t="s">
        <v>10</v>
      </c>
      <c r="G28" s="43" t="s">
        <v>11</v>
      </c>
      <c r="R28" s="34">
        <v>4</v>
      </c>
      <c r="S28" s="34">
        <v>35.25449275362319</v>
      </c>
      <c r="T28" s="34">
        <v>-0.25449275362318957</v>
      </c>
      <c r="Z28" s="32"/>
      <c r="AA28" s="32"/>
      <c r="AB28" s="32"/>
      <c r="AC28" s="32"/>
    </row>
    <row r="29" spans="1:29">
      <c r="D29" s="39">
        <f>AVERAGE(D2:D25)</f>
        <v>0</v>
      </c>
      <c r="E29" s="39">
        <f>AVERAGE(E2:E25)</f>
        <v>1.5270048309178754</v>
      </c>
      <c r="F29" s="39">
        <f>AVERAGE(F2:F25)</f>
        <v>3.1289794685990375</v>
      </c>
      <c r="G29" s="29">
        <f>AVERAGE(G2:G25)*100</f>
        <v>4.2741707946419174</v>
      </c>
      <c r="R29" s="34">
        <v>5</v>
      </c>
      <c r="S29" s="34">
        <v>35.347101449275364</v>
      </c>
      <c r="T29" s="34">
        <v>-2.3471014492753639</v>
      </c>
      <c r="Z29" s="32"/>
      <c r="AA29" s="32"/>
      <c r="AB29" s="32"/>
      <c r="AC29" s="32"/>
    </row>
    <row r="30" spans="1:29">
      <c r="R30" s="34">
        <v>6</v>
      </c>
      <c r="S30" s="34">
        <v>35.439710144927538</v>
      </c>
      <c r="T30" s="34">
        <v>0.56028985507246176</v>
      </c>
      <c r="Z30" s="32"/>
      <c r="AA30" s="32"/>
      <c r="AB30" s="32"/>
      <c r="AC30" s="32"/>
    </row>
    <row r="31" spans="1:29">
      <c r="R31" s="34">
        <v>7</v>
      </c>
      <c r="S31" s="34">
        <v>35.532318840579713</v>
      </c>
      <c r="T31" s="34">
        <v>-1.5323188405797126</v>
      </c>
      <c r="Z31" s="32"/>
      <c r="AA31" s="32"/>
      <c r="AB31" s="32"/>
      <c r="AC31" s="32"/>
    </row>
    <row r="32" spans="1:29">
      <c r="R32" s="34">
        <v>8</v>
      </c>
      <c r="S32" s="34">
        <v>35.624927536231887</v>
      </c>
      <c r="T32" s="34">
        <v>2.3750724637681131</v>
      </c>
      <c r="Z32" s="32"/>
      <c r="AA32" s="32"/>
      <c r="AB32" s="32"/>
      <c r="AC32" s="32"/>
    </row>
    <row r="33" spans="18:29">
      <c r="R33" s="34">
        <v>9</v>
      </c>
      <c r="S33" s="34">
        <v>35.717536231884054</v>
      </c>
      <c r="T33" s="34">
        <v>1.2824637681159459</v>
      </c>
      <c r="Z33" s="32"/>
      <c r="AA33" s="32"/>
      <c r="AB33" s="32"/>
      <c r="AC33" s="32"/>
    </row>
    <row r="34" spans="18:29">
      <c r="R34" s="34">
        <v>10</v>
      </c>
      <c r="S34" s="34">
        <v>35.810144927536228</v>
      </c>
      <c r="T34" s="34">
        <v>0.18985507246377153</v>
      </c>
      <c r="Z34" s="32"/>
      <c r="AA34" s="32"/>
      <c r="AB34" s="32"/>
      <c r="AC34" s="32"/>
    </row>
    <row r="35" spans="18:29">
      <c r="R35" s="34">
        <v>11</v>
      </c>
      <c r="S35" s="34">
        <v>35.902753623188403</v>
      </c>
      <c r="T35" s="34">
        <v>2.0972463768115972</v>
      </c>
      <c r="Z35" s="32"/>
      <c r="AA35" s="32"/>
      <c r="AB35" s="32"/>
      <c r="AC35" s="32"/>
    </row>
    <row r="36" spans="18:29">
      <c r="R36" s="34">
        <v>12</v>
      </c>
      <c r="S36" s="34">
        <v>35.995362318840577</v>
      </c>
      <c r="T36" s="34">
        <v>2.0046376811594229</v>
      </c>
      <c r="Z36" s="32"/>
      <c r="AA36" s="32"/>
      <c r="AB36" s="32"/>
      <c r="AC36" s="32"/>
    </row>
    <row r="37" spans="18:29">
      <c r="R37" s="34">
        <v>13</v>
      </c>
      <c r="S37" s="34">
        <v>36.087971014492751</v>
      </c>
      <c r="T37" s="34">
        <v>0.91202898550724854</v>
      </c>
      <c r="Z37" s="32"/>
      <c r="AA37" s="32"/>
      <c r="AB37" s="32"/>
      <c r="AC37" s="32"/>
    </row>
    <row r="38" spans="18:29">
      <c r="R38" s="34">
        <v>14</v>
      </c>
      <c r="S38" s="34">
        <v>36.180579710144926</v>
      </c>
      <c r="T38" s="34">
        <v>2.8194202898550742</v>
      </c>
      <c r="Z38" s="32"/>
      <c r="AA38" s="32"/>
      <c r="AB38" s="32"/>
      <c r="AC38" s="32"/>
    </row>
    <row r="39" spans="18:29">
      <c r="R39" s="34">
        <v>15</v>
      </c>
      <c r="S39" s="34">
        <v>36.2731884057971</v>
      </c>
      <c r="T39" s="34">
        <v>-1.2731884057971001</v>
      </c>
      <c r="Z39" s="32"/>
      <c r="AA39" s="32"/>
      <c r="AB39" s="32"/>
      <c r="AC39" s="32"/>
    </row>
    <row r="40" spans="18:29">
      <c r="R40" s="34">
        <v>16</v>
      </c>
      <c r="S40" s="34">
        <v>36.365797101449274</v>
      </c>
      <c r="T40" s="34">
        <v>1.6342028985507255</v>
      </c>
      <c r="Z40" s="32"/>
      <c r="AA40" s="32"/>
      <c r="AB40" s="32"/>
      <c r="AC40" s="32"/>
    </row>
    <row r="41" spans="18:29">
      <c r="R41" s="34">
        <v>17</v>
      </c>
      <c r="S41" s="34">
        <v>36.458405797101449</v>
      </c>
      <c r="T41" s="34">
        <v>0.5415942028985512</v>
      </c>
      <c r="Z41" s="32"/>
      <c r="AA41" s="32"/>
      <c r="AB41" s="32"/>
      <c r="AC41" s="32"/>
    </row>
    <row r="42" spans="18:29">
      <c r="R42" s="34">
        <v>18</v>
      </c>
      <c r="S42" s="34">
        <v>36.551014492753623</v>
      </c>
      <c r="T42" s="34">
        <v>2.4489855072463769</v>
      </c>
      <c r="Z42" s="32"/>
      <c r="AA42" s="32"/>
      <c r="AB42" s="32"/>
      <c r="AC42" s="32"/>
    </row>
    <row r="43" spans="18:29">
      <c r="R43" s="34">
        <v>19</v>
      </c>
      <c r="S43" s="34">
        <v>36.643623188405797</v>
      </c>
      <c r="T43" s="34">
        <v>0.35637681159420254</v>
      </c>
      <c r="Z43" s="32"/>
      <c r="AA43" s="32"/>
      <c r="AB43" s="32"/>
      <c r="AC43" s="32"/>
    </row>
    <row r="44" spans="18:29">
      <c r="R44" s="34">
        <v>20</v>
      </c>
      <c r="S44" s="34">
        <v>36.736231884057972</v>
      </c>
      <c r="T44" s="34">
        <v>-1.7362318840579718</v>
      </c>
      <c r="Z44" s="32"/>
      <c r="AA44" s="32"/>
      <c r="AB44" s="32"/>
      <c r="AC44" s="32"/>
    </row>
    <row r="45" spans="18:29">
      <c r="R45" s="34">
        <v>21</v>
      </c>
      <c r="S45" s="34">
        <v>36.828840579710146</v>
      </c>
      <c r="T45" s="34">
        <v>0.17115942028985387</v>
      </c>
      <c r="Z45" s="32"/>
      <c r="AA45" s="32"/>
      <c r="AB45" s="32"/>
      <c r="AC45" s="32"/>
    </row>
    <row r="46" spans="18:29">
      <c r="R46" s="34">
        <v>22</v>
      </c>
      <c r="S46" s="34">
        <v>36.92144927536232</v>
      </c>
      <c r="T46" s="34">
        <v>-2.9214492753623205</v>
      </c>
      <c r="Z46" s="32"/>
      <c r="AA46" s="32"/>
      <c r="AB46" s="32"/>
      <c r="AC46" s="32"/>
    </row>
    <row r="47" spans="18:29">
      <c r="R47" s="34">
        <v>23</v>
      </c>
      <c r="S47" s="34">
        <v>37.014057971014495</v>
      </c>
      <c r="T47" s="34">
        <v>-2.0140579710144948</v>
      </c>
      <c r="Z47" s="32"/>
      <c r="AA47" s="32"/>
      <c r="AB47" s="32"/>
      <c r="AC47" s="32"/>
    </row>
    <row r="48" spans="18:29" ht="13.5" thickBot="1">
      <c r="R48" s="35">
        <v>24</v>
      </c>
      <c r="S48" s="35">
        <v>37.106666666666669</v>
      </c>
      <c r="T48" s="35">
        <v>-1.1066666666666691</v>
      </c>
      <c r="Z48" s="32"/>
      <c r="AA48" s="32"/>
      <c r="AB48" s="32"/>
      <c r="AC48" s="32"/>
    </row>
    <row r="49" spans="9:29">
      <c r="R49" s="34"/>
      <c r="S49" s="34"/>
      <c r="T49" s="34"/>
      <c r="U49" s="32"/>
      <c r="V49" s="32"/>
      <c r="W49" s="32"/>
      <c r="X49" s="32"/>
      <c r="Y49" s="32"/>
      <c r="Z49" s="32"/>
      <c r="AA49" s="32"/>
      <c r="AB49" s="32"/>
      <c r="AC49" s="32"/>
    </row>
    <row r="50" spans="9:29">
      <c r="R50" s="34"/>
      <c r="S50" s="34"/>
      <c r="T50" s="34"/>
      <c r="U50" s="32"/>
      <c r="V50" s="32"/>
      <c r="W50" s="32"/>
      <c r="X50" s="32"/>
      <c r="Y50" s="32"/>
      <c r="Z50" s="32"/>
      <c r="AA50" s="32"/>
      <c r="AB50" s="32"/>
      <c r="AC50" s="32"/>
    </row>
    <row r="51" spans="9:29" ht="13.5" thickBot="1">
      <c r="R51" s="34"/>
      <c r="S51" s="34"/>
      <c r="T51" s="34"/>
      <c r="U51" s="32"/>
      <c r="V51" s="32"/>
      <c r="W51" s="32"/>
      <c r="X51" s="32"/>
      <c r="Y51" s="32"/>
      <c r="Z51" s="32"/>
      <c r="AA51" s="32"/>
      <c r="AB51" s="32"/>
      <c r="AC51" s="32"/>
    </row>
    <row r="52" spans="9:29">
      <c r="I52" s="36" t="s">
        <v>43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9:29">
      <c r="I53" s="34">
        <v>36.498495727919703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9:29" ht="13.5" thickBot="1">
      <c r="I54" s="35">
        <v>0.20559580210649386</v>
      </c>
    </row>
  </sheetData>
  <pageMargins left="0.7" right="0.7" top="0.75" bottom="0.75" header="0.3" footer="0.3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I26" sqref="I26"/>
    </sheetView>
  </sheetViews>
  <sheetFormatPr defaultRowHeight="15"/>
  <cols>
    <col min="1" max="1" width="18" bestFit="1" customWidth="1"/>
    <col min="2" max="2" width="12" bestFit="1" customWidth="1"/>
    <col min="6" max="6" width="13.42578125" bestFit="1" customWidth="1"/>
    <col min="9" max="9" width="12.5703125" bestFit="1" customWidth="1"/>
  </cols>
  <sheetData>
    <row r="1" spans="1:9">
      <c r="A1" t="s">
        <v>20</v>
      </c>
    </row>
    <row r="2" spans="1:9" ht="15.75" thickBot="1"/>
    <row r="3" spans="1:9">
      <c r="A3" s="26" t="s">
        <v>21</v>
      </c>
      <c r="B3" s="26"/>
    </row>
    <row r="4" spans="1:9">
      <c r="A4" s="23" t="s">
        <v>22</v>
      </c>
      <c r="B4" s="23">
        <v>0.34072005373998415</v>
      </c>
    </row>
    <row r="5" spans="1:9">
      <c r="A5" s="23" t="s">
        <v>23</v>
      </c>
      <c r="B5" s="23">
        <v>0.11609015502057769</v>
      </c>
    </row>
    <row r="6" spans="1:9">
      <c r="A6" s="23" t="s">
        <v>24</v>
      </c>
      <c r="B6" s="23">
        <v>7.5912434794240313E-2</v>
      </c>
    </row>
    <row r="7" spans="1:9">
      <c r="A7" s="23" t="s">
        <v>25</v>
      </c>
      <c r="B7" s="23">
        <v>1.8475476035985061</v>
      </c>
    </row>
    <row r="8" spans="1:9" ht="15.75" thickBot="1">
      <c r="A8" s="24" t="s">
        <v>26</v>
      </c>
      <c r="B8" s="24">
        <v>24</v>
      </c>
    </row>
    <row r="10" spans="1:9" ht="15.75" thickBot="1">
      <c r="A10" t="s">
        <v>27</v>
      </c>
    </row>
    <row r="11" spans="1:9">
      <c r="A11" s="25"/>
      <c r="B11" s="25" t="s">
        <v>32</v>
      </c>
      <c r="C11" s="25" t="s">
        <v>33</v>
      </c>
      <c r="D11" s="25" t="s">
        <v>34</v>
      </c>
      <c r="E11" s="25" t="s">
        <v>35</v>
      </c>
      <c r="F11" s="25" t="s">
        <v>36</v>
      </c>
    </row>
    <row r="12" spans="1:9">
      <c r="A12" s="23" t="s">
        <v>28</v>
      </c>
      <c r="B12" s="23">
        <v>1</v>
      </c>
      <c r="C12" s="23">
        <v>9.8628260869565878</v>
      </c>
      <c r="D12" s="23">
        <v>9.8628260869565878</v>
      </c>
      <c r="E12" s="23">
        <v>2.8894161830635192</v>
      </c>
      <c r="F12" s="23">
        <v>0.10326016562250398</v>
      </c>
    </row>
    <row r="13" spans="1:9">
      <c r="A13" s="23" t="s">
        <v>29</v>
      </c>
      <c r="B13" s="23">
        <v>22</v>
      </c>
      <c r="C13" s="23">
        <v>75.095507246376812</v>
      </c>
      <c r="D13" s="23">
        <v>3.4134321475625824</v>
      </c>
      <c r="E13" s="23"/>
      <c r="F13" s="23"/>
    </row>
    <row r="14" spans="1:9" ht="15.75" thickBot="1">
      <c r="A14" s="24" t="s">
        <v>30</v>
      </c>
      <c r="B14" s="24">
        <v>23</v>
      </c>
      <c r="C14" s="24">
        <v>84.9583333333334</v>
      </c>
      <c r="D14" s="24"/>
      <c r="E14" s="24"/>
      <c r="F14" s="24"/>
    </row>
    <row r="15" spans="1:9" ht="15.75" thickBot="1"/>
    <row r="16" spans="1:9">
      <c r="A16" s="25"/>
      <c r="B16" s="25" t="s">
        <v>37</v>
      </c>
      <c r="C16" s="25" t="s">
        <v>25</v>
      </c>
      <c r="D16" s="25" t="s">
        <v>38</v>
      </c>
      <c r="E16" s="25" t="s">
        <v>39</v>
      </c>
      <c r="F16" s="25" t="s">
        <v>40</v>
      </c>
      <c r="G16" s="25" t="s">
        <v>41</v>
      </c>
      <c r="H16" s="25" t="s">
        <v>42</v>
      </c>
      <c r="I16" s="25" t="s">
        <v>43</v>
      </c>
    </row>
    <row r="17" spans="1:9">
      <c r="A17" s="23" t="s">
        <v>31</v>
      </c>
      <c r="B17" s="23">
        <v>34.884057971014492</v>
      </c>
      <c r="C17" s="23">
        <v>0.77846508031521144</v>
      </c>
      <c r="D17" s="23">
        <v>44.811333036145243</v>
      </c>
      <c r="E17" s="23">
        <v>4.0928479099232892E-23</v>
      </c>
      <c r="F17" s="23">
        <v>33.269620214109281</v>
      </c>
      <c r="G17" s="23">
        <v>36.498495727919703</v>
      </c>
      <c r="H17" s="23">
        <v>33.269620214109281</v>
      </c>
      <c r="I17" s="23">
        <v>36.498495727919703</v>
      </c>
    </row>
    <row r="18" spans="1:9" ht="15.75" thickBot="1">
      <c r="A18" s="24" t="s">
        <v>44</v>
      </c>
      <c r="B18" s="24">
        <v>9.2608695652173903E-2</v>
      </c>
      <c r="C18" s="24">
        <v>5.4481206552771236E-2</v>
      </c>
      <c r="D18" s="24">
        <v>1.6998282804635001</v>
      </c>
      <c r="E18" s="24">
        <v>0.1032601656225054</v>
      </c>
      <c r="F18" s="24">
        <v>-2.0378410802146044E-2</v>
      </c>
      <c r="G18" s="24">
        <v>0.20559580210649386</v>
      </c>
      <c r="H18" s="24">
        <v>-2.0378410802146044E-2</v>
      </c>
      <c r="I18" s="24">
        <v>0.20559580210649386</v>
      </c>
    </row>
    <row r="22" spans="1:9">
      <c r="A22" t="s">
        <v>45</v>
      </c>
    </row>
    <row r="23" spans="1:9" ht="15.75" thickBot="1"/>
    <row r="24" spans="1:9">
      <c r="A24" s="25" t="s">
        <v>46</v>
      </c>
      <c r="B24" s="25" t="s">
        <v>47</v>
      </c>
      <c r="C24" s="25" t="s">
        <v>48</v>
      </c>
    </row>
    <row r="25" spans="1:9">
      <c r="A25" s="23">
        <v>1</v>
      </c>
      <c r="B25" s="23">
        <v>34.976666666666667</v>
      </c>
      <c r="C25" s="23">
        <v>-1.9766666666666666</v>
      </c>
    </row>
    <row r="26" spans="1:9">
      <c r="A26" s="23">
        <v>2</v>
      </c>
      <c r="B26" s="23">
        <v>35.069275362318841</v>
      </c>
      <c r="C26" s="23">
        <v>0.93072463768115909</v>
      </c>
    </row>
    <row r="27" spans="1:9">
      <c r="A27" s="23">
        <v>3</v>
      </c>
      <c r="B27" s="23">
        <v>35.161884057971015</v>
      </c>
      <c r="C27" s="23">
        <v>-3.1618840579710152</v>
      </c>
    </row>
    <row r="28" spans="1:9">
      <c r="A28" s="23">
        <v>4</v>
      </c>
      <c r="B28" s="23">
        <v>35.25449275362319</v>
      </c>
      <c r="C28" s="23">
        <v>-0.25449275362318957</v>
      </c>
    </row>
    <row r="29" spans="1:9">
      <c r="A29" s="23">
        <v>5</v>
      </c>
      <c r="B29" s="23">
        <v>35.347101449275364</v>
      </c>
      <c r="C29" s="23">
        <v>-2.3471014492753639</v>
      </c>
    </row>
    <row r="30" spans="1:9">
      <c r="A30" s="23">
        <v>6</v>
      </c>
      <c r="B30" s="23">
        <v>35.439710144927538</v>
      </c>
      <c r="C30" s="23">
        <v>0.56028985507246176</v>
      </c>
    </row>
    <row r="31" spans="1:9">
      <c r="A31" s="23">
        <v>7</v>
      </c>
      <c r="B31" s="23">
        <v>35.532318840579713</v>
      </c>
      <c r="C31" s="23">
        <v>-1.5323188405797126</v>
      </c>
    </row>
    <row r="32" spans="1:9">
      <c r="A32" s="23">
        <v>8</v>
      </c>
      <c r="B32" s="23">
        <v>35.624927536231887</v>
      </c>
      <c r="C32" s="23">
        <v>2.3750724637681131</v>
      </c>
    </row>
    <row r="33" spans="1:3">
      <c r="A33" s="23">
        <v>9</v>
      </c>
      <c r="B33" s="23">
        <v>35.717536231884054</v>
      </c>
      <c r="C33" s="23">
        <v>1.2824637681159459</v>
      </c>
    </row>
    <row r="34" spans="1:3">
      <c r="A34" s="23">
        <v>10</v>
      </c>
      <c r="B34" s="23">
        <v>35.810144927536228</v>
      </c>
      <c r="C34" s="23">
        <v>0.18985507246377153</v>
      </c>
    </row>
    <row r="35" spans="1:3">
      <c r="A35" s="23">
        <v>11</v>
      </c>
      <c r="B35" s="23">
        <v>35.902753623188403</v>
      </c>
      <c r="C35" s="23">
        <v>2.0972463768115972</v>
      </c>
    </row>
    <row r="36" spans="1:3">
      <c r="A36" s="23">
        <v>12</v>
      </c>
      <c r="B36" s="23">
        <v>35.995362318840577</v>
      </c>
      <c r="C36" s="23">
        <v>2.0046376811594229</v>
      </c>
    </row>
    <row r="37" spans="1:3">
      <c r="A37" s="23">
        <v>13</v>
      </c>
      <c r="B37" s="23">
        <v>36.087971014492751</v>
      </c>
      <c r="C37" s="23">
        <v>0.91202898550724854</v>
      </c>
    </row>
    <row r="38" spans="1:3">
      <c r="A38" s="23">
        <v>14</v>
      </c>
      <c r="B38" s="23">
        <v>36.180579710144926</v>
      </c>
      <c r="C38" s="23">
        <v>2.8194202898550742</v>
      </c>
    </row>
    <row r="39" spans="1:3">
      <c r="A39" s="23">
        <v>15</v>
      </c>
      <c r="B39" s="23">
        <v>36.2731884057971</v>
      </c>
      <c r="C39" s="23">
        <v>-1.2731884057971001</v>
      </c>
    </row>
    <row r="40" spans="1:3">
      <c r="A40" s="23">
        <v>16</v>
      </c>
      <c r="B40" s="23">
        <v>36.365797101449274</v>
      </c>
      <c r="C40" s="23">
        <v>1.6342028985507255</v>
      </c>
    </row>
    <row r="41" spans="1:3">
      <c r="A41" s="23">
        <v>17</v>
      </c>
      <c r="B41" s="23">
        <v>36.458405797101449</v>
      </c>
      <c r="C41" s="23">
        <v>0.5415942028985512</v>
      </c>
    </row>
    <row r="42" spans="1:3">
      <c r="A42" s="23">
        <v>18</v>
      </c>
      <c r="B42" s="23">
        <v>36.551014492753623</v>
      </c>
      <c r="C42" s="23">
        <v>2.4489855072463769</v>
      </c>
    </row>
    <row r="43" spans="1:3">
      <c r="A43" s="23">
        <v>19</v>
      </c>
      <c r="B43" s="23">
        <v>36.643623188405797</v>
      </c>
      <c r="C43" s="23">
        <v>0.35637681159420254</v>
      </c>
    </row>
    <row r="44" spans="1:3">
      <c r="A44" s="23">
        <v>20</v>
      </c>
      <c r="B44" s="23">
        <v>36.736231884057972</v>
      </c>
      <c r="C44" s="23">
        <v>-1.7362318840579718</v>
      </c>
    </row>
    <row r="45" spans="1:3">
      <c r="A45" s="23">
        <v>21</v>
      </c>
      <c r="B45" s="23">
        <v>36.828840579710146</v>
      </c>
      <c r="C45" s="23">
        <v>0.17115942028985387</v>
      </c>
    </row>
    <row r="46" spans="1:3">
      <c r="A46" s="23">
        <v>22</v>
      </c>
      <c r="B46" s="23">
        <v>36.92144927536232</v>
      </c>
      <c r="C46" s="23">
        <v>-2.9214492753623205</v>
      </c>
    </row>
    <row r="47" spans="1:3">
      <c r="A47" s="23">
        <v>23</v>
      </c>
      <c r="B47" s="23">
        <v>37.014057971014495</v>
      </c>
      <c r="C47" s="23">
        <v>-2.0140579710144948</v>
      </c>
    </row>
    <row r="48" spans="1:3" ht="15.75" thickBot="1">
      <c r="A48" s="24">
        <v>24</v>
      </c>
      <c r="B48" s="24">
        <v>37.106666666666669</v>
      </c>
      <c r="C48" s="24">
        <v>-1.1066666666666691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 Month Moving Avg 1-4</vt:lpstr>
      <vt:lpstr>Weighted Moving Avg Forecast</vt:lpstr>
      <vt:lpstr>Exponential Smoothing</vt:lpstr>
      <vt:lpstr>Regression Forecast</vt:lpstr>
      <vt:lpstr>Sheet3</vt:lpstr>
    </vt:vector>
  </TitlesOfParts>
  <Company>Wilmington Trust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w9506</dc:creator>
  <cp:lastModifiedBy>w9506</cp:lastModifiedBy>
  <cp:lastPrinted>2014-04-01T19:31:22Z</cp:lastPrinted>
  <dcterms:created xsi:type="dcterms:W3CDTF">2008-05-22T15:08:50Z</dcterms:created>
  <dcterms:modified xsi:type="dcterms:W3CDTF">2014-04-03T12:43:08Z</dcterms:modified>
</cp:coreProperties>
</file>