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Monthly Profit Report Trad'l" sheetId="1" r:id="rId1"/>
    <sheet name="Mfg OHD" sheetId="2" r:id="rId2"/>
  </sheets>
  <calcPr calcId="145621"/>
</workbook>
</file>

<file path=xl/calcChain.xml><?xml version="1.0" encoding="utf-8"?>
<calcChain xmlns="http://schemas.openxmlformats.org/spreadsheetml/2006/main">
  <c r="B4" i="2" l="1"/>
  <c r="B9" i="2" s="1"/>
  <c r="F7" i="1"/>
  <c r="F8" i="1" s="1"/>
  <c r="F6" i="1"/>
  <c r="C9" i="1"/>
  <c r="D9" i="1"/>
  <c r="E9" i="1"/>
  <c r="F9" i="1"/>
  <c r="B9" i="1"/>
  <c r="C8" i="1"/>
  <c r="C10" i="1" s="1"/>
  <c r="C11" i="1" s="1"/>
  <c r="C12" i="1" s="1"/>
  <c r="D8" i="1"/>
  <c r="D10" i="1" s="1"/>
  <c r="E8" i="1"/>
  <c r="B8" i="1"/>
  <c r="F14" i="1"/>
  <c r="C4" i="1"/>
  <c r="D4" i="1"/>
  <c r="E4" i="1"/>
  <c r="B4" i="1"/>
  <c r="D11" i="1" l="1"/>
  <c r="D12" i="1" s="1"/>
  <c r="D16" i="1"/>
  <c r="C16" i="1"/>
  <c r="F10" i="1"/>
  <c r="B10" i="1"/>
  <c r="E10" i="1"/>
  <c r="F4" i="1"/>
  <c r="F15" i="1" s="1"/>
  <c r="F11" i="1" l="1"/>
  <c r="F12" i="1" s="1"/>
  <c r="F16" i="1"/>
  <c r="E11" i="1"/>
  <c r="E12" i="1" s="1"/>
  <c r="E16" i="1"/>
  <c r="B11" i="1"/>
  <c r="B12" i="1" s="1"/>
  <c r="B16" i="1"/>
</calcChain>
</file>

<file path=xl/sharedStrings.xml><?xml version="1.0" encoding="utf-8"?>
<sst xmlns="http://schemas.openxmlformats.org/spreadsheetml/2006/main" count="28" uniqueCount="27">
  <si>
    <t>REVENUE</t>
  </si>
  <si>
    <t>COSTS</t>
  </si>
  <si>
    <t xml:space="preserve">   Direct Materials</t>
  </si>
  <si>
    <t xml:space="preserve">   Direct Labor</t>
  </si>
  <si>
    <t xml:space="preserve">   Fringe Benefits on Direct Labor</t>
  </si>
  <si>
    <t xml:space="preserve">   TOTAL COST</t>
  </si>
  <si>
    <t>GROSS MARGIN</t>
  </si>
  <si>
    <t xml:space="preserve">   Manufacturing Overhead</t>
  </si>
  <si>
    <t>Annual Volume:</t>
  </si>
  <si>
    <t>Basic</t>
  </si>
  <si>
    <t>Hydration</t>
  </si>
  <si>
    <t>Intensity</t>
  </si>
  <si>
    <t>Post Workout</t>
  </si>
  <si>
    <t xml:space="preserve">   Sales</t>
  </si>
  <si>
    <t>Total</t>
  </si>
  <si>
    <t>GROSS MARGIN RATIO</t>
  </si>
  <si>
    <t>Unit Price:</t>
  </si>
  <si>
    <t>Unit Cost:</t>
  </si>
  <si>
    <t>PERFORMANCE DRINKS - MONTHLY PROFIT REPORT</t>
  </si>
  <si>
    <t>Indirect Labor</t>
  </si>
  <si>
    <t>Fringe Benefits on Indirect Labor</t>
  </si>
  <si>
    <t>Utilities</t>
  </si>
  <si>
    <t>Processing Equipment - Depreciation</t>
  </si>
  <si>
    <t>Preventative Maintenance</t>
  </si>
  <si>
    <t>Information Technology</t>
  </si>
  <si>
    <t>Monthly Charge</t>
  </si>
  <si>
    <t>PERFORMANCE DRINKS - MONTHLY MFG OHD COST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</si>
</sst>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i/>
      <sz val="2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7" fillId="3" borderId="0" xfId="0" applyFont="1" applyFill="1" applyAlignment="1">
      <alignment horizontal="centerContinuous"/>
    </xf>
    <xf numFmtId="0" fontId="0" fillId="4" borderId="1" xfId="0" applyFill="1" applyBorder="1"/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165" fontId="0" fillId="4" borderId="1" xfId="2" applyNumberFormat="1" applyFont="1" applyFill="1" applyBorder="1"/>
    <xf numFmtId="165" fontId="0" fillId="4" borderId="1" xfId="0" applyNumberFormat="1" applyFill="1" applyBorder="1"/>
    <xf numFmtId="44" fontId="0" fillId="4" borderId="1" xfId="2" applyNumberFormat="1" applyFont="1" applyFill="1" applyBorder="1"/>
    <xf numFmtId="44" fontId="4" fillId="4" borderId="1" xfId="2" applyNumberFormat="1" applyFont="1" applyFill="1" applyBorder="1"/>
    <xf numFmtId="44" fontId="5" fillId="4" borderId="1" xfId="2" applyNumberFormat="1" applyFont="1" applyFill="1" applyBorder="1"/>
    <xf numFmtId="44" fontId="6" fillId="4" borderId="1" xfId="0" applyNumberFormat="1" applyFont="1" applyFill="1" applyBorder="1"/>
    <xf numFmtId="10" fontId="6" fillId="4" borderId="1" xfId="3" applyNumberFormat="1" applyFont="1" applyFill="1" applyBorder="1"/>
    <xf numFmtId="164" fontId="0" fillId="4" borderId="1" xfId="1" applyNumberFormat="1" applyFont="1" applyFill="1" applyBorder="1"/>
    <xf numFmtId="44" fontId="0" fillId="4" borderId="1" xfId="2" applyFont="1" applyFill="1" applyBorder="1"/>
    <xf numFmtId="166" fontId="0" fillId="4" borderId="1" xfId="2" applyNumberFormat="1" applyFont="1" applyFill="1" applyBorder="1"/>
    <xf numFmtId="44" fontId="0" fillId="0" borderId="0" xfId="0" applyNumberFormat="1"/>
    <xf numFmtId="44" fontId="5" fillId="4" borderId="1" xfId="2" applyFont="1" applyFill="1" applyBorder="1"/>
    <xf numFmtId="0" fontId="3" fillId="4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tabSelected="1" topLeftCell="A2" zoomScale="130" zoomScaleNormal="130" workbookViewId="0">
      <selection activeCell="B10" sqref="B10"/>
    </sheetView>
  </sheetViews>
  <sheetFormatPr defaultRowHeight="15" x14ac:dyDescent="0.25"/>
  <cols>
    <col min="1" max="1" width="30.140625" bestFit="1" customWidth="1"/>
    <col min="2" max="3" width="13.28515625" bestFit="1" customWidth="1"/>
    <col min="4" max="4" width="12.85546875" customWidth="1"/>
    <col min="5" max="5" width="14.7109375" customWidth="1"/>
    <col min="6" max="6" width="13.28515625" bestFit="1" customWidth="1"/>
  </cols>
  <sheetData>
    <row r="1" spans="1:6" ht="63.75" customHeight="1" x14ac:dyDescent="0.45">
      <c r="A1" s="1" t="s">
        <v>18</v>
      </c>
      <c r="B1" s="1"/>
      <c r="C1" s="1"/>
      <c r="D1" s="1"/>
      <c r="E1" s="1"/>
      <c r="F1" s="1"/>
    </row>
    <row r="2" spans="1:6" x14ac:dyDescent="0.25">
      <c r="A2" s="2"/>
      <c r="B2" s="3" t="s">
        <v>9</v>
      </c>
      <c r="C2" s="3" t="s">
        <v>10</v>
      </c>
      <c r="D2" s="3" t="s">
        <v>11</v>
      </c>
      <c r="E2" s="3" t="s">
        <v>12</v>
      </c>
      <c r="F2" s="3" t="s">
        <v>14</v>
      </c>
    </row>
    <row r="3" spans="1:6" x14ac:dyDescent="0.25">
      <c r="A3" s="4" t="s">
        <v>0</v>
      </c>
      <c r="B3" s="2"/>
      <c r="C3" s="2"/>
      <c r="D3" s="2"/>
      <c r="E3" s="2"/>
      <c r="F3" s="2"/>
    </row>
    <row r="4" spans="1:6" x14ac:dyDescent="0.25">
      <c r="A4" s="2" t="s">
        <v>13</v>
      </c>
      <c r="B4" s="5">
        <f>B14*B15</f>
        <v>125000</v>
      </c>
      <c r="C4" s="5">
        <f t="shared" ref="C4:E4" si="0">C14*C15</f>
        <v>120000</v>
      </c>
      <c r="D4" s="5">
        <f t="shared" si="0"/>
        <v>74250</v>
      </c>
      <c r="E4" s="5">
        <f t="shared" si="0"/>
        <v>93000</v>
      </c>
      <c r="F4" s="6">
        <f>SUM(B4:E4)</f>
        <v>412250</v>
      </c>
    </row>
    <row r="5" spans="1:6" x14ac:dyDescent="0.25">
      <c r="A5" s="4" t="s">
        <v>1</v>
      </c>
      <c r="B5" s="2"/>
      <c r="C5" s="2"/>
      <c r="D5" s="2"/>
      <c r="E5" s="2"/>
      <c r="F5" s="2"/>
    </row>
    <row r="6" spans="1:6" x14ac:dyDescent="0.25">
      <c r="A6" s="2" t="s">
        <v>2</v>
      </c>
      <c r="B6" s="5">
        <v>40000</v>
      </c>
      <c r="C6" s="5">
        <v>50000</v>
      </c>
      <c r="D6" s="5">
        <v>31000</v>
      </c>
      <c r="E6" s="5">
        <v>33000</v>
      </c>
      <c r="F6" s="5">
        <f>SUM(B6:E6)</f>
        <v>154000</v>
      </c>
    </row>
    <row r="7" spans="1:6" x14ac:dyDescent="0.25">
      <c r="A7" s="2" t="s">
        <v>3</v>
      </c>
      <c r="B7" s="5">
        <v>25000</v>
      </c>
      <c r="C7" s="5">
        <v>20000</v>
      </c>
      <c r="D7" s="5">
        <v>10000</v>
      </c>
      <c r="E7" s="5">
        <v>18000</v>
      </c>
      <c r="F7" s="5">
        <f>SUM(B7:E7)</f>
        <v>73000</v>
      </c>
    </row>
    <row r="8" spans="1:6" x14ac:dyDescent="0.25">
      <c r="A8" s="2" t="s">
        <v>4</v>
      </c>
      <c r="B8" s="7">
        <f>B7*0.45</f>
        <v>11250</v>
      </c>
      <c r="C8" s="7">
        <f t="shared" ref="C8:F8" si="1">C7*0.45</f>
        <v>9000</v>
      </c>
      <c r="D8" s="7">
        <f t="shared" si="1"/>
        <v>4500</v>
      </c>
      <c r="E8" s="7">
        <f t="shared" si="1"/>
        <v>8100</v>
      </c>
      <c r="F8" s="7">
        <f t="shared" si="1"/>
        <v>32850</v>
      </c>
    </row>
    <row r="9" spans="1:6" x14ac:dyDescent="0.25">
      <c r="A9" s="2" t="s">
        <v>7</v>
      </c>
      <c r="B9" s="8">
        <f>B7*1.75</f>
        <v>43750</v>
      </c>
      <c r="C9" s="8">
        <f t="shared" ref="C9:F9" si="2">C7*1.75</f>
        <v>35000</v>
      </c>
      <c r="D9" s="8">
        <f t="shared" si="2"/>
        <v>17500</v>
      </c>
      <c r="E9" s="8">
        <f t="shared" si="2"/>
        <v>31500</v>
      </c>
      <c r="F9" s="8">
        <f t="shared" si="2"/>
        <v>127750</v>
      </c>
    </row>
    <row r="10" spans="1:6" ht="17.25" x14ac:dyDescent="0.4">
      <c r="A10" s="2" t="s">
        <v>5</v>
      </c>
      <c r="B10" s="9">
        <f>SUM(B6:B9)</f>
        <v>120000</v>
      </c>
      <c r="C10" s="9">
        <f t="shared" ref="C10:F10" si="3">SUM(C6:C9)</f>
        <v>114000</v>
      </c>
      <c r="D10" s="9">
        <f t="shared" si="3"/>
        <v>63000</v>
      </c>
      <c r="E10" s="9">
        <f t="shared" si="3"/>
        <v>90600</v>
      </c>
      <c r="F10" s="9">
        <f t="shared" si="3"/>
        <v>387600</v>
      </c>
    </row>
    <row r="11" spans="1:6" ht="17.25" x14ac:dyDescent="0.4">
      <c r="A11" s="4" t="s">
        <v>6</v>
      </c>
      <c r="B11" s="10">
        <f>B4-B10</f>
        <v>5000</v>
      </c>
      <c r="C11" s="10">
        <f t="shared" ref="C11:F11" si="4">C4-C10</f>
        <v>6000</v>
      </c>
      <c r="D11" s="10">
        <f t="shared" si="4"/>
        <v>11250</v>
      </c>
      <c r="E11" s="10">
        <f t="shared" si="4"/>
        <v>2400</v>
      </c>
      <c r="F11" s="10">
        <f t="shared" si="4"/>
        <v>24650</v>
      </c>
    </row>
    <row r="12" spans="1:6" ht="17.25" x14ac:dyDescent="0.4">
      <c r="A12" s="4" t="s">
        <v>15</v>
      </c>
      <c r="B12" s="11">
        <f>B11/B4</f>
        <v>0.04</v>
      </c>
      <c r="C12" s="11">
        <f t="shared" ref="C12:F12" si="5">C11/C4</f>
        <v>0.05</v>
      </c>
      <c r="D12" s="11">
        <f t="shared" si="5"/>
        <v>0.15151515151515152</v>
      </c>
      <c r="E12" s="11">
        <f t="shared" si="5"/>
        <v>2.5806451612903226E-2</v>
      </c>
      <c r="F12" s="11">
        <f t="shared" si="5"/>
        <v>5.9793814432989693E-2</v>
      </c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 t="s">
        <v>8</v>
      </c>
      <c r="B14" s="12">
        <v>100000</v>
      </c>
      <c r="C14" s="12">
        <v>80000</v>
      </c>
      <c r="D14" s="12">
        <v>45000</v>
      </c>
      <c r="E14" s="12">
        <v>60000</v>
      </c>
      <c r="F14" s="12">
        <f>SUM(B14:E14)</f>
        <v>285000</v>
      </c>
    </row>
    <row r="15" spans="1:6" x14ac:dyDescent="0.25">
      <c r="A15" s="2" t="s">
        <v>16</v>
      </c>
      <c r="B15" s="13">
        <v>1.25</v>
      </c>
      <c r="C15" s="13">
        <v>1.5</v>
      </c>
      <c r="D15" s="13">
        <v>1.65</v>
      </c>
      <c r="E15" s="13">
        <v>1.55</v>
      </c>
      <c r="F15" s="13">
        <f>F4/F14</f>
        <v>1.4464912280701754</v>
      </c>
    </row>
    <row r="16" spans="1:6" x14ac:dyDescent="0.25">
      <c r="A16" s="2" t="s">
        <v>17</v>
      </c>
      <c r="B16" s="14">
        <f>B10/B14</f>
        <v>1.2</v>
      </c>
      <c r="C16" s="14">
        <f t="shared" ref="C16:F16" si="6">C10/C14</f>
        <v>1.425</v>
      </c>
      <c r="D16" s="14">
        <f t="shared" si="6"/>
        <v>1.4</v>
      </c>
      <c r="E16" s="14">
        <f t="shared" si="6"/>
        <v>1.51</v>
      </c>
      <c r="F16" s="14">
        <f t="shared" si="6"/>
        <v>1.36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11"/>
  <sheetViews>
    <sheetView zoomScale="150" zoomScaleNormal="150" workbookViewId="0">
      <selection activeCell="B6" sqref="B6"/>
    </sheetView>
  </sheetViews>
  <sheetFormatPr defaultRowHeight="15" x14ac:dyDescent="0.25"/>
  <cols>
    <col min="1" max="1" width="54" customWidth="1"/>
    <col min="2" max="2" width="18.42578125" customWidth="1"/>
  </cols>
  <sheetData>
    <row r="1" spans="1:2" ht="15.75" x14ac:dyDescent="0.25">
      <c r="A1" s="18" t="s">
        <v>26</v>
      </c>
      <c r="B1" s="19"/>
    </row>
    <row r="2" spans="1:2" x14ac:dyDescent="0.25">
      <c r="A2" s="2"/>
      <c r="B2" s="17" t="s">
        <v>25</v>
      </c>
    </row>
    <row r="3" spans="1:2" x14ac:dyDescent="0.25">
      <c r="A3" s="2" t="s">
        <v>19</v>
      </c>
      <c r="B3" s="13">
        <v>55000</v>
      </c>
    </row>
    <row r="4" spans="1:2" x14ac:dyDescent="0.25">
      <c r="A4" s="2" t="s">
        <v>20</v>
      </c>
      <c r="B4" s="13">
        <f>B3*0.45</f>
        <v>24750</v>
      </c>
    </row>
    <row r="5" spans="1:2" x14ac:dyDescent="0.25">
      <c r="A5" s="2" t="s">
        <v>21</v>
      </c>
      <c r="B5" s="13">
        <v>5000</v>
      </c>
    </row>
    <row r="6" spans="1:2" x14ac:dyDescent="0.25">
      <c r="A6" s="2" t="s">
        <v>22</v>
      </c>
      <c r="B6" s="13">
        <v>10000</v>
      </c>
    </row>
    <row r="7" spans="1:2" x14ac:dyDescent="0.25">
      <c r="A7" s="2" t="s">
        <v>23</v>
      </c>
      <c r="B7" s="13">
        <v>10000</v>
      </c>
    </row>
    <row r="8" spans="1:2" ht="17.25" x14ac:dyDescent="0.4">
      <c r="A8" s="2" t="s">
        <v>24</v>
      </c>
      <c r="B8" s="16">
        <v>23000</v>
      </c>
    </row>
    <row r="9" spans="1:2" x14ac:dyDescent="0.25">
      <c r="A9" s="2" t="s">
        <v>14</v>
      </c>
      <c r="B9" s="13">
        <f>SUM(B3:B8)</f>
        <v>127750</v>
      </c>
    </row>
    <row r="10" spans="1:2" x14ac:dyDescent="0.25">
      <c r="B10" s="15"/>
    </row>
    <row r="11" spans="1:2" x14ac:dyDescent="0.25">
      <c r="B11" s="1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Profit Report Trad'l</vt:lpstr>
      <vt:lpstr>Mfg OHD</vt:lpstr>
    </vt:vector>
  </TitlesOfParts>
  <Company>Davenport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Bergsma</dc:creator>
  <cp:lastModifiedBy>Abdullahi Ali</cp:lastModifiedBy>
  <cp:lastPrinted>2013-09-27T17:41:09Z</cp:lastPrinted>
  <dcterms:created xsi:type="dcterms:W3CDTF">2013-09-27T13:00:53Z</dcterms:created>
  <dcterms:modified xsi:type="dcterms:W3CDTF">2013-10-07T03:52:54Z</dcterms:modified>
</cp:coreProperties>
</file>