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120" windowWidth="19155" windowHeight="6975"/>
  </bookViews>
  <sheets>
    <sheet name="Sheet1" sheetId="1" r:id="rId1"/>
    <sheet name="Answer Report 1" sheetId="4" r:id="rId2"/>
    <sheet name="Sensitivity Report 1" sheetId="5" r:id="rId3"/>
    <sheet name="Limits Report 1" sheetId="6" r:id="rId4"/>
    <sheet name="Sheet2" sheetId="2" r:id="rId5"/>
    <sheet name="Sheet3" sheetId="3" r:id="rId6"/>
  </sheets>
  <definedNames>
    <definedName name="solver_adj" localSheetId="0" hidden="1">Sheet1!$B$17:$D$17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Sheet1!$B$17</definedName>
    <definedName name="solver_lhs10" localSheetId="0" hidden="1">Sheet1!$G$14</definedName>
    <definedName name="solver_lhs11" localSheetId="0" hidden="1">Sheet1!$G$14</definedName>
    <definedName name="solver_lhs12" localSheetId="0" hidden="1">Sheet1!$G$14</definedName>
    <definedName name="solver_lhs2" localSheetId="0" hidden="1">Sheet1!$B$17</definedName>
    <definedName name="solver_lhs3" localSheetId="0" hidden="1">Sheet1!$C$17</definedName>
    <definedName name="solver_lhs4" localSheetId="0" hidden="1">Sheet1!$C$17</definedName>
    <definedName name="solver_lhs5" localSheetId="0" hidden="1">Sheet1!$D$17</definedName>
    <definedName name="solver_lhs6" localSheetId="0" hidden="1">Sheet1!$D$17</definedName>
    <definedName name="solver_lhs7" localSheetId="0" hidden="1">Sheet1!$E$12</definedName>
    <definedName name="solver_lhs8" localSheetId="0" hidden="1">Sheet1!$E$13</definedName>
    <definedName name="solver_lhs9" localSheetId="0" hidden="1">Sheet1!$E$14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9</definedName>
    <definedName name="solver_nwt" localSheetId="0" hidden="1">1</definedName>
    <definedName name="solver_opt" localSheetId="0" hidden="1">Sheet1!$E$5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10" localSheetId="0" hidden="1">3</definedName>
    <definedName name="solver_rel11" localSheetId="0" hidden="1">3</definedName>
    <definedName name="solver_rel12" localSheetId="0" hidden="1">3</definedName>
    <definedName name="solver_rel2" localSheetId="0" hidden="1">3</definedName>
    <definedName name="solver_rel3" localSheetId="0" hidden="1">1</definedName>
    <definedName name="solver_rel4" localSheetId="0" hidden="1">3</definedName>
    <definedName name="solver_rel5" localSheetId="0" hidden="1">1</definedName>
    <definedName name="solver_rel6" localSheetId="0" hidden="1">3</definedName>
    <definedName name="solver_rel7" localSheetId="0" hidden="1">3</definedName>
    <definedName name="solver_rel8" localSheetId="0" hidden="1">3</definedName>
    <definedName name="solver_rel9" localSheetId="0" hidden="1">3</definedName>
    <definedName name="solver_rhs1" localSheetId="0" hidden="1">Sheet1!$B$9</definedName>
    <definedName name="solver_rhs10" localSheetId="0" hidden="1">0</definedName>
    <definedName name="solver_rhs11" localSheetId="0" hidden="1">0</definedName>
    <definedName name="solver_rhs12" localSheetId="0" hidden="1">0</definedName>
    <definedName name="solver_rhs2" localSheetId="0" hidden="1">Sheet1!$B$8</definedName>
    <definedName name="solver_rhs3" localSheetId="0" hidden="1">Sheet1!$C$9</definedName>
    <definedName name="solver_rhs4" localSheetId="0" hidden="1">Sheet1!$C$8</definedName>
    <definedName name="solver_rhs5" localSheetId="0" hidden="1">Sheet1!$D$9</definedName>
    <definedName name="solver_rhs6" localSheetId="0" hidden="1">Sheet1!$D$8</definedName>
    <definedName name="solver_rhs7" localSheetId="0" hidden="1">Sheet1!$F$12</definedName>
    <definedName name="solver_rhs8" localSheetId="0" hidden="1">Sheet1!$F$13</definedName>
    <definedName name="solver_rhs9" localSheetId="0" hidden="1">Sheet1!$F$14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3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C34" i="1"/>
  <c r="D34"/>
  <c r="B34"/>
  <c r="C33"/>
  <c r="D33"/>
  <c r="B33"/>
  <c r="C15"/>
  <c r="D15"/>
  <c r="B15"/>
  <c r="C21"/>
  <c r="D21"/>
  <c r="B21"/>
  <c r="C20"/>
  <c r="D20"/>
  <c r="B20"/>
  <c r="F13"/>
  <c r="G13" s="1"/>
  <c r="F14"/>
  <c r="G14" s="1"/>
  <c r="F12"/>
  <c r="G12" s="1"/>
  <c r="E5"/>
</calcChain>
</file>

<file path=xl/sharedStrings.xml><?xml version="1.0" encoding="utf-8"?>
<sst xmlns="http://schemas.openxmlformats.org/spreadsheetml/2006/main" count="191" uniqueCount="105">
  <si>
    <t>Unit profit</t>
  </si>
  <si>
    <t>Medium</t>
  </si>
  <si>
    <t>Large</t>
  </si>
  <si>
    <t>Maximum</t>
  </si>
  <si>
    <t>Bending/Forming</t>
  </si>
  <si>
    <t>Welding</t>
  </si>
  <si>
    <t>Painting</t>
  </si>
  <si>
    <t>Minutes</t>
  </si>
  <si>
    <t>Monthly Sales</t>
  </si>
  <si>
    <t>Available Time</t>
  </si>
  <si>
    <t>Klein Industries</t>
  </si>
  <si>
    <t>Production</t>
  </si>
  <si>
    <t>Total Profit</t>
  </si>
  <si>
    <t>Minimum</t>
  </si>
  <si>
    <t>Time Used</t>
  </si>
  <si>
    <t>Min</t>
  </si>
  <si>
    <t>Max</t>
  </si>
  <si>
    <t>Available-Used</t>
  </si>
  <si>
    <t xml:space="preserve">Small </t>
  </si>
  <si>
    <t>Checking points</t>
  </si>
  <si>
    <t>Total Profit ($) = 20.50 small + 34.00 medium + 42.00 large</t>
  </si>
  <si>
    <t>Production constraints:</t>
  </si>
  <si>
    <t>Total Profit ($)</t>
  </si>
  <si>
    <t>Microsoft Excel 14.0 Answer Report</t>
  </si>
  <si>
    <t>Worksheet: [519257 Klein Industries.xlsx]Sheet1</t>
  </si>
  <si>
    <t>Report Created: 12/21/2012 7:58:14 PM</t>
  </si>
  <si>
    <t>Result: Solver found a solution.  All Constraints and optimality conditions are satisfied.</t>
  </si>
  <si>
    <t>Solver Engine</t>
  </si>
  <si>
    <t>Engine: Simplex LP</t>
  </si>
  <si>
    <t>Solution Time: 0.032 Seconds.</t>
  </si>
  <si>
    <t>Iterations: 2 Subproblems: 0</t>
  </si>
  <si>
    <t>Solver Options</t>
  </si>
  <si>
    <t>Max Time Unlimited,  Iterations Unlimited, Precision 0.000001, Use Automatic Scaling</t>
  </si>
  <si>
    <t>Max Subproblems Unlimited, Max Integer Sols Unlimited, Integer Tolerance 1%, Assume NonNegative</t>
  </si>
  <si>
    <t>Objective Cell (Max)</t>
  </si>
  <si>
    <t>Cell</t>
  </si>
  <si>
    <t>Name</t>
  </si>
  <si>
    <t>Original Value</t>
  </si>
  <si>
    <t>Final Value</t>
  </si>
  <si>
    <t>Variable Cells</t>
  </si>
  <si>
    <t>Integer</t>
  </si>
  <si>
    <t>Constraints</t>
  </si>
  <si>
    <t>Cell Value</t>
  </si>
  <si>
    <t>Formula</t>
  </si>
  <si>
    <t>Status</t>
  </si>
  <si>
    <t>Slack</t>
  </si>
  <si>
    <t>$E$5</t>
  </si>
  <si>
    <t>Unit profit Total Profit</t>
  </si>
  <si>
    <t>$B$16</t>
  </si>
  <si>
    <t xml:space="preserve">Production Small </t>
  </si>
  <si>
    <t>Contin</t>
  </si>
  <si>
    <t>$C$16</t>
  </si>
  <si>
    <t>Production Medium</t>
  </si>
  <si>
    <t>$D$16</t>
  </si>
  <si>
    <t>Production Large</t>
  </si>
  <si>
    <t>$E$12</t>
  </si>
  <si>
    <t>Bending/Forming Available Time</t>
  </si>
  <si>
    <t>$E$12&gt;=$F$12</t>
  </si>
  <si>
    <t>Not Binding</t>
  </si>
  <si>
    <t>$E$13</t>
  </si>
  <si>
    <t>Welding Available Time</t>
  </si>
  <si>
    <t>$E$13&gt;=$F$13</t>
  </si>
  <si>
    <t>$E$14</t>
  </si>
  <si>
    <t>Painting Available Time</t>
  </si>
  <si>
    <t>$E$14&gt;=$F$14</t>
  </si>
  <si>
    <t>Binding</t>
  </si>
  <si>
    <t>$B$16&lt;=$B$9</t>
  </si>
  <si>
    <t>$B$16&gt;=$B$8</t>
  </si>
  <si>
    <t>$C$16&lt;=$C$9</t>
  </si>
  <si>
    <t>$C$16&gt;=$C$8</t>
  </si>
  <si>
    <t>$D$16&lt;=$D$9</t>
  </si>
  <si>
    <t>$D$16&gt;=$D$8</t>
  </si>
  <si>
    <t>$B$16:$D$16</t>
  </si>
  <si>
    <t>Microsoft Excel 14.0 Sensitivity Report</t>
  </si>
  <si>
    <t>Report Created: 12/21/2012 7:58:50 PM</t>
  </si>
  <si>
    <t>Final</t>
  </si>
  <si>
    <t>Value</t>
  </si>
  <si>
    <t>Reduced</t>
  </si>
  <si>
    <t>Cost</t>
  </si>
  <si>
    <t>Objective</t>
  </si>
  <si>
    <t>Coefficient</t>
  </si>
  <si>
    <t>Allowable</t>
  </si>
  <si>
    <t>Increase</t>
  </si>
  <si>
    <t>Decrease</t>
  </si>
  <si>
    <t>Shadow</t>
  </si>
  <si>
    <t>Price</t>
  </si>
  <si>
    <t>Constraint</t>
  </si>
  <si>
    <t>R.H. Side</t>
  </si>
  <si>
    <t>Microsoft Excel 14.0 Limits Report</t>
  </si>
  <si>
    <t>Report Created: 12/21/2012 7:59:00 PM</t>
  </si>
  <si>
    <t>Variable</t>
  </si>
  <si>
    <t>Lower</t>
  </si>
  <si>
    <t>Limit</t>
  </si>
  <si>
    <t>Result</t>
  </si>
  <si>
    <t>Upper</t>
  </si>
  <si>
    <t>14,000 &lt;= small &lt;= 21,000</t>
  </si>
  <si>
    <t>6,200 &lt;= medium &lt;= 12,500</t>
  </si>
  <si>
    <t>2,600 &lt;= large &lt;= 4,200</t>
  </si>
  <si>
    <t>Time constraints:</t>
  </si>
  <si>
    <t>0.40 small + 0.70 medium + 0.80 large &lt;= 23,400</t>
  </si>
  <si>
    <t>0.60 small + 1.00 medium + 1.20 large &lt;= 23,400</t>
  </si>
  <si>
    <t>1.40 small + 2.60 medium + 3.10 large &lt;= 46,800</t>
  </si>
  <si>
    <t>Profit per production time</t>
  </si>
  <si>
    <t>Production time per unit</t>
  </si>
  <si>
    <t>Total production time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</si>
</sst>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0.00_);[Red]\(0.00\)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18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2" fontId="0" fillId="2" borderId="0" xfId="0" applyNumberFormat="1" applyFill="1"/>
    <xf numFmtId="165" fontId="0" fillId="0" borderId="0" xfId="0" applyNumberFormat="1"/>
    <xf numFmtId="38" fontId="0" fillId="0" borderId="0" xfId="0" applyNumberFormat="1"/>
    <xf numFmtId="0" fontId="0" fillId="0" borderId="0" xfId="0" applyAlignment="1">
      <alignment horizontal="center"/>
    </xf>
    <xf numFmtId="164" fontId="0" fillId="2" borderId="0" xfId="0" applyNumberFormat="1" applyFill="1"/>
    <xf numFmtId="0" fontId="1" fillId="0" borderId="0" xfId="0" applyFont="1"/>
    <xf numFmtId="0" fontId="0" fillId="0" borderId="4" xfId="0" applyFill="1" applyBorder="1" applyAlignment="1"/>
    <xf numFmtId="0" fontId="2" fillId="0" borderId="3" xfId="0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5" xfId="0" applyFill="1" applyBorder="1" applyAlignment="1"/>
    <xf numFmtId="164" fontId="0" fillId="0" borderId="4" xfId="0" applyNumberFormat="1" applyFill="1" applyBorder="1" applyAlignment="1"/>
    <xf numFmtId="2" fontId="0" fillId="0" borderId="5" xfId="0" applyNumberFormat="1" applyFill="1" applyBorder="1" applyAlignment="1"/>
    <xf numFmtId="2" fontId="0" fillId="0" borderId="4" xfId="0" applyNumberFormat="1" applyFill="1" applyBorder="1" applyAlignment="1"/>
    <xf numFmtId="2" fontId="0" fillId="0" borderId="0" xfId="0" applyNumberFormat="1" applyFill="1" applyBorder="1" applyAlignment="1"/>
    <xf numFmtId="37" fontId="0" fillId="0" borderId="5" xfId="0" applyNumberFormat="1" applyFill="1" applyBorder="1" applyAlignment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3" borderId="0" xfId="0" applyFill="1"/>
    <xf numFmtId="37" fontId="0" fillId="3" borderId="0" xfId="0" applyNumberFormat="1" applyFill="1"/>
    <xf numFmtId="0" fontId="0" fillId="3" borderId="0" xfId="0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164" fontId="0" fillId="4" borderId="0" xfId="0" applyNumberFormat="1" applyFill="1"/>
    <xf numFmtId="0" fontId="0" fillId="5" borderId="0" xfId="0" applyFill="1"/>
    <xf numFmtId="0" fontId="0" fillId="5" borderId="0" xfId="0" applyFill="1" applyAlignment="1">
      <alignment horizontal="center"/>
    </xf>
    <xf numFmtId="2" fontId="0" fillId="5" borderId="0" xfId="0" applyNumberFormat="1" applyFill="1"/>
    <xf numFmtId="37" fontId="0" fillId="5" borderId="0" xfId="0" applyNumberFormat="1" applyFill="1"/>
    <xf numFmtId="0" fontId="0" fillId="6" borderId="0" xfId="0" applyFill="1"/>
    <xf numFmtId="164" fontId="0" fillId="6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4"/>
  <sheetViews>
    <sheetView tabSelected="1" workbookViewId="0"/>
  </sheetViews>
  <sheetFormatPr defaultRowHeight="15"/>
  <cols>
    <col min="1" max="1" width="24.7109375" customWidth="1"/>
    <col min="2" max="3" width="9.85546875" bestFit="1" customWidth="1"/>
    <col min="4" max="4" width="9.28515625" bestFit="1" customWidth="1"/>
    <col min="5" max="5" width="19" customWidth="1"/>
    <col min="6" max="6" width="12.5703125" customWidth="1"/>
    <col min="7" max="7" width="16.5703125" customWidth="1"/>
  </cols>
  <sheetData>
    <row r="1" spans="1:7">
      <c r="A1">
        <v>519257</v>
      </c>
    </row>
    <row r="2" spans="1:7">
      <c r="A2" t="s">
        <v>10</v>
      </c>
    </row>
    <row r="4" spans="1:7">
      <c r="A4" s="23"/>
      <c r="B4" s="24" t="s">
        <v>18</v>
      </c>
      <c r="C4" s="24" t="s">
        <v>1</v>
      </c>
      <c r="D4" s="24" t="s">
        <v>2</v>
      </c>
      <c r="E4" s="24" t="s">
        <v>12</v>
      </c>
    </row>
    <row r="5" spans="1:7">
      <c r="A5" s="23" t="s">
        <v>0</v>
      </c>
      <c r="B5" s="25">
        <v>20.5</v>
      </c>
      <c r="C5" s="25">
        <v>34</v>
      </c>
      <c r="D5" s="25">
        <v>42</v>
      </c>
      <c r="E5" s="5">
        <f>SUM(B17*B5+C17*C5+D17*D5)</f>
        <v>651221.42857127183</v>
      </c>
    </row>
    <row r="7" spans="1:7">
      <c r="A7" s="20" t="s">
        <v>8</v>
      </c>
      <c r="B7" s="22" t="s">
        <v>18</v>
      </c>
      <c r="C7" s="22" t="s">
        <v>1</v>
      </c>
      <c r="D7" s="22" t="s">
        <v>2</v>
      </c>
    </row>
    <row r="8" spans="1:7">
      <c r="A8" s="20" t="s">
        <v>13</v>
      </c>
      <c r="B8" s="21">
        <v>14000</v>
      </c>
      <c r="C8" s="21">
        <v>6200</v>
      </c>
      <c r="D8" s="21">
        <v>2600</v>
      </c>
    </row>
    <row r="9" spans="1:7">
      <c r="A9" s="20" t="s">
        <v>3</v>
      </c>
      <c r="B9" s="21">
        <v>21000</v>
      </c>
      <c r="C9" s="21">
        <v>12500</v>
      </c>
      <c r="D9" s="21">
        <v>4200</v>
      </c>
    </row>
    <row r="10" spans="1:7">
      <c r="F10" t="s">
        <v>19</v>
      </c>
    </row>
    <row r="11" spans="1:7">
      <c r="A11" s="26" t="s">
        <v>7</v>
      </c>
      <c r="B11" s="27" t="s">
        <v>18</v>
      </c>
      <c r="C11" s="27" t="s">
        <v>1</v>
      </c>
      <c r="D11" s="27" t="s">
        <v>2</v>
      </c>
      <c r="E11" s="27" t="s">
        <v>9</v>
      </c>
      <c r="F11" s="4" t="s">
        <v>14</v>
      </c>
      <c r="G11" s="4" t="s">
        <v>17</v>
      </c>
    </row>
    <row r="12" spans="1:7">
      <c r="A12" s="26" t="s">
        <v>4</v>
      </c>
      <c r="B12" s="28">
        <v>0.4</v>
      </c>
      <c r="C12" s="28">
        <v>0.7</v>
      </c>
      <c r="D12" s="28">
        <v>0.8</v>
      </c>
      <c r="E12" s="29">
        <v>23400</v>
      </c>
      <c r="F12">
        <f>SUM($B$17*B12+$C$17*C12+$D$17*D12)</f>
        <v>12882.857142854085</v>
      </c>
      <c r="G12" s="3">
        <f>SUM(E12-F12)</f>
        <v>10517.142857145915</v>
      </c>
    </row>
    <row r="13" spans="1:7">
      <c r="A13" s="26" t="s">
        <v>5</v>
      </c>
      <c r="B13" s="28">
        <v>0.6</v>
      </c>
      <c r="C13" s="28">
        <v>1</v>
      </c>
      <c r="D13" s="28">
        <v>1.2</v>
      </c>
      <c r="E13" s="29">
        <v>23400</v>
      </c>
      <c r="F13">
        <f t="shared" ref="F13:F14" si="0">SUM($B$17*B13+$C$17*C13+$D$17*D13)</f>
        <v>19014.285714281126</v>
      </c>
      <c r="G13" s="3">
        <f t="shared" ref="G13:G14" si="1">SUM(E13-F13)</f>
        <v>4385.7142857188737</v>
      </c>
    </row>
    <row r="14" spans="1:7">
      <c r="A14" s="26" t="s">
        <v>6</v>
      </c>
      <c r="B14" s="28">
        <v>1.4</v>
      </c>
      <c r="C14" s="28">
        <v>2.6</v>
      </c>
      <c r="D14" s="28">
        <v>3.1</v>
      </c>
      <c r="E14" s="29">
        <v>46800</v>
      </c>
      <c r="F14">
        <f t="shared" si="0"/>
        <v>46799.99999998929</v>
      </c>
      <c r="G14" s="3">
        <f t="shared" si="1"/>
        <v>1.0710209608078003E-8</v>
      </c>
    </row>
    <row r="15" spans="1:7">
      <c r="A15" s="26" t="s">
        <v>104</v>
      </c>
      <c r="B15" s="28">
        <f>SUM(B12:B14)</f>
        <v>2.4</v>
      </c>
      <c r="C15" s="28">
        <f t="shared" ref="C15:D15" si="2">SUM(C12:C14)</f>
        <v>4.3</v>
      </c>
      <c r="D15" s="28">
        <f t="shared" si="2"/>
        <v>5.0999999999999996</v>
      </c>
      <c r="E15" s="29"/>
      <c r="G15" s="3"/>
    </row>
    <row r="17" spans="1:6">
      <c r="A17" t="s">
        <v>11</v>
      </c>
      <c r="B17" s="1">
        <v>16157.14285713521</v>
      </c>
      <c r="C17" s="1">
        <v>6200</v>
      </c>
      <c r="D17" s="1">
        <v>2600</v>
      </c>
    </row>
    <row r="18" spans="1:6">
      <c r="B18" s="4"/>
      <c r="C18" s="4"/>
      <c r="D18" s="4"/>
    </row>
    <row r="19" spans="1:6">
      <c r="A19" t="s">
        <v>19</v>
      </c>
      <c r="B19" s="4"/>
      <c r="C19" s="4"/>
      <c r="D19" s="4"/>
    </row>
    <row r="20" spans="1:6">
      <c r="A20" t="s">
        <v>15</v>
      </c>
      <c r="B20" s="2">
        <f>SUM(B17-B8)</f>
        <v>2157.1428571352099</v>
      </c>
      <c r="C20" s="2">
        <f>SUM(C17-C8)</f>
        <v>0</v>
      </c>
      <c r="D20" s="2">
        <f>SUM(D17-D8)</f>
        <v>0</v>
      </c>
    </row>
    <row r="21" spans="1:6">
      <c r="A21" t="s">
        <v>16</v>
      </c>
      <c r="B21" s="2">
        <f>SUM(B9-B17)</f>
        <v>4842.8571428647901</v>
      </c>
      <c r="C21" s="2">
        <f>SUM(C9-C17)</f>
        <v>6300</v>
      </c>
      <c r="D21" s="2">
        <f>SUM(D9-D17)</f>
        <v>1600</v>
      </c>
    </row>
    <row r="23" spans="1:6">
      <c r="A23" s="23" t="s">
        <v>22</v>
      </c>
      <c r="B23" s="23" t="s">
        <v>20</v>
      </c>
      <c r="C23" s="23"/>
      <c r="D23" s="23"/>
      <c r="E23" s="23"/>
      <c r="F23" s="23"/>
    </row>
    <row r="24" spans="1:6">
      <c r="A24" s="20" t="s">
        <v>21</v>
      </c>
      <c r="B24" s="20" t="s">
        <v>95</v>
      </c>
      <c r="C24" s="20"/>
      <c r="D24" s="20"/>
    </row>
    <row r="25" spans="1:6">
      <c r="A25" s="20"/>
      <c r="B25" s="20" t="s">
        <v>96</v>
      </c>
      <c r="C25" s="20"/>
      <c r="D25" s="20"/>
    </row>
    <row r="26" spans="1:6">
      <c r="A26" s="20"/>
      <c r="B26" s="20" t="s">
        <v>97</v>
      </c>
      <c r="C26" s="20"/>
      <c r="D26" s="20"/>
    </row>
    <row r="27" spans="1:6">
      <c r="A27" s="26" t="s">
        <v>98</v>
      </c>
      <c r="B27" s="26" t="s">
        <v>99</v>
      </c>
      <c r="C27" s="26"/>
      <c r="D27" s="26"/>
      <c r="E27" s="26"/>
    </row>
    <row r="28" spans="1:6">
      <c r="A28" s="26"/>
      <c r="B28" s="26" t="s">
        <v>100</v>
      </c>
      <c r="C28" s="26"/>
      <c r="D28" s="26"/>
      <c r="E28" s="26"/>
    </row>
    <row r="29" spans="1:6">
      <c r="A29" s="26"/>
      <c r="B29" s="26" t="s">
        <v>101</v>
      </c>
      <c r="C29" s="26"/>
      <c r="D29" s="26"/>
      <c r="E29" s="26"/>
    </row>
    <row r="31" spans="1:6">
      <c r="A31" s="23"/>
      <c r="B31" s="24" t="s">
        <v>18</v>
      </c>
      <c r="C31" s="24" t="s">
        <v>1</v>
      </c>
      <c r="D31" s="24" t="s">
        <v>2</v>
      </c>
    </row>
    <row r="32" spans="1:6">
      <c r="A32" s="23" t="s">
        <v>0</v>
      </c>
      <c r="B32" s="25">
        <v>20.5</v>
      </c>
      <c r="C32" s="25">
        <v>34</v>
      </c>
      <c r="D32" s="25">
        <v>42</v>
      </c>
    </row>
    <row r="33" spans="1:4">
      <c r="A33" s="26" t="s">
        <v>103</v>
      </c>
      <c r="B33" s="28">
        <f>SUM(B15)</f>
        <v>2.4</v>
      </c>
      <c r="C33" s="28">
        <f t="shared" ref="C33:D33" si="3">SUM(C15)</f>
        <v>4.3</v>
      </c>
      <c r="D33" s="28">
        <f t="shared" si="3"/>
        <v>5.0999999999999996</v>
      </c>
    </row>
    <row r="34" spans="1:4">
      <c r="A34" s="30" t="s">
        <v>102</v>
      </c>
      <c r="B34" s="31">
        <f>B32/B33</f>
        <v>8.5416666666666679</v>
      </c>
      <c r="C34" s="31">
        <f t="shared" ref="C34:D34" si="4">C32/C33</f>
        <v>7.9069767441860472</v>
      </c>
      <c r="D34" s="31">
        <f t="shared" si="4"/>
        <v>8.2352941176470598</v>
      </c>
    </row>
  </sheetData>
  <pageMargins left="0.7" right="0.7" top="0.75" bottom="0.75" header="0.3" footer="0.3"/>
  <pageSetup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8"/>
  <sheetViews>
    <sheetView showGridLines="0" topLeftCell="A2" workbookViewId="0"/>
  </sheetViews>
  <sheetFormatPr defaultRowHeight="15" outlineLevelRow="1"/>
  <cols>
    <col min="1" max="1" width="2.28515625" customWidth="1"/>
    <col min="2" max="2" width="6.28515625" customWidth="1"/>
    <col min="3" max="3" width="30.7109375" customWidth="1"/>
    <col min="4" max="4" width="13.7109375" bestFit="1" customWidth="1"/>
    <col min="5" max="5" width="13.140625" bestFit="1" customWidth="1"/>
    <col min="6" max="6" width="11.42578125" customWidth="1"/>
    <col min="7" max="7" width="12" bestFit="1" customWidth="1"/>
  </cols>
  <sheetData>
    <row r="1" spans="1:5">
      <c r="A1" s="6" t="s">
        <v>23</v>
      </c>
    </row>
    <row r="2" spans="1:5">
      <c r="A2" s="6" t="s">
        <v>24</v>
      </c>
    </row>
    <row r="3" spans="1:5">
      <c r="A3" s="6" t="s">
        <v>25</v>
      </c>
    </row>
    <row r="4" spans="1:5">
      <c r="A4" s="6" t="s">
        <v>26</v>
      </c>
    </row>
    <row r="5" spans="1:5">
      <c r="A5" s="6" t="s">
        <v>27</v>
      </c>
    </row>
    <row r="6" spans="1:5" hidden="1" outlineLevel="1">
      <c r="A6" s="6"/>
      <c r="B6" t="s">
        <v>28</v>
      </c>
    </row>
    <row r="7" spans="1:5" hidden="1" outlineLevel="1">
      <c r="A7" s="6"/>
      <c r="B7" t="s">
        <v>29</v>
      </c>
    </row>
    <row r="8" spans="1:5" hidden="1" outlineLevel="1">
      <c r="A8" s="6"/>
      <c r="B8" t="s">
        <v>30</v>
      </c>
    </row>
    <row r="9" spans="1:5" collapsed="1">
      <c r="A9" s="6" t="s">
        <v>31</v>
      </c>
    </row>
    <row r="10" spans="1:5" hidden="1" outlineLevel="1">
      <c r="B10" t="s">
        <v>32</v>
      </c>
    </row>
    <row r="11" spans="1:5" hidden="1" outlineLevel="1">
      <c r="B11" t="s">
        <v>33</v>
      </c>
    </row>
    <row r="12" spans="1:5" collapsed="1"/>
    <row r="14" spans="1:5" ht="15.75" thickBot="1">
      <c r="A14" t="s">
        <v>34</v>
      </c>
    </row>
    <row r="15" spans="1:5" ht="15.75" thickBot="1">
      <c r="B15" s="8" t="s">
        <v>35</v>
      </c>
      <c r="C15" s="8" t="s">
        <v>36</v>
      </c>
      <c r="D15" s="8" t="s">
        <v>37</v>
      </c>
      <c r="E15" s="8" t="s">
        <v>38</v>
      </c>
    </row>
    <row r="16" spans="1:5" ht="15.75" thickBot="1">
      <c r="B16" s="7" t="s">
        <v>46</v>
      </c>
      <c r="C16" s="7" t="s">
        <v>47</v>
      </c>
      <c r="D16" s="11">
        <v>651221.42859999998</v>
      </c>
      <c r="E16" s="11">
        <v>651221.42859999998</v>
      </c>
    </row>
    <row r="19" spans="1:7" ht="15.75" thickBot="1">
      <c r="A19" t="s">
        <v>39</v>
      </c>
    </row>
    <row r="20" spans="1:7" ht="15.75" thickBot="1">
      <c r="B20" s="8" t="s">
        <v>35</v>
      </c>
      <c r="C20" s="8" t="s">
        <v>36</v>
      </c>
      <c r="D20" s="8" t="s">
        <v>37</v>
      </c>
      <c r="E20" s="8" t="s">
        <v>38</v>
      </c>
      <c r="F20" s="8" t="s">
        <v>40</v>
      </c>
    </row>
    <row r="21" spans="1:7">
      <c r="B21" s="17" t="s">
        <v>72</v>
      </c>
      <c r="C21" s="16"/>
      <c r="D21" s="16"/>
      <c r="E21" s="16"/>
      <c r="F21" s="16"/>
    </row>
    <row r="22" spans="1:7" hidden="1" outlineLevel="1">
      <c r="B22" s="10" t="s">
        <v>48</v>
      </c>
      <c r="C22" s="10" t="s">
        <v>49</v>
      </c>
      <c r="D22" s="12">
        <v>16157.14285713521</v>
      </c>
      <c r="E22" s="12">
        <v>16157.14285713521</v>
      </c>
      <c r="F22" s="10" t="s">
        <v>50</v>
      </c>
    </row>
    <row r="23" spans="1:7" hidden="1" outlineLevel="1">
      <c r="B23" s="10" t="s">
        <v>51</v>
      </c>
      <c r="C23" s="10" t="s">
        <v>52</v>
      </c>
      <c r="D23" s="12">
        <v>6200</v>
      </c>
      <c r="E23" s="12">
        <v>6200</v>
      </c>
      <c r="F23" s="10" t="s">
        <v>50</v>
      </c>
    </row>
    <row r="24" spans="1:7" ht="15.75" hidden="1" outlineLevel="1" thickBot="1">
      <c r="B24" s="7" t="s">
        <v>53</v>
      </c>
      <c r="C24" s="7" t="s">
        <v>54</v>
      </c>
      <c r="D24" s="13">
        <v>2600</v>
      </c>
      <c r="E24" s="13">
        <v>2600</v>
      </c>
      <c r="F24" s="7" t="s">
        <v>50</v>
      </c>
    </row>
    <row r="25" spans="1:7" collapsed="1">
      <c r="B25" s="9"/>
      <c r="C25" s="9"/>
      <c r="D25" s="14"/>
      <c r="E25" s="14"/>
      <c r="F25" s="9"/>
    </row>
    <row r="28" spans="1:7" ht="15.75" thickBot="1">
      <c r="A28" t="s">
        <v>41</v>
      </c>
    </row>
    <row r="29" spans="1:7" ht="15.75" thickBot="1">
      <c r="B29" s="8" t="s">
        <v>35</v>
      </c>
      <c r="C29" s="8" t="s">
        <v>36</v>
      </c>
      <c r="D29" s="8" t="s">
        <v>42</v>
      </c>
      <c r="E29" s="8" t="s">
        <v>43</v>
      </c>
      <c r="F29" s="8" t="s">
        <v>44</v>
      </c>
      <c r="G29" s="8" t="s">
        <v>45</v>
      </c>
    </row>
    <row r="30" spans="1:7">
      <c r="B30" s="10" t="s">
        <v>55</v>
      </c>
      <c r="C30" s="10" t="s">
        <v>56</v>
      </c>
      <c r="D30" s="15">
        <v>23400</v>
      </c>
      <c r="E30" s="10" t="s">
        <v>57</v>
      </c>
      <c r="F30" s="10" t="s">
        <v>58</v>
      </c>
      <c r="G30" s="15">
        <v>10517.142857145915</v>
      </c>
    </row>
    <row r="31" spans="1:7">
      <c r="B31" s="10" t="s">
        <v>59</v>
      </c>
      <c r="C31" s="10" t="s">
        <v>60</v>
      </c>
      <c r="D31" s="15">
        <v>23400</v>
      </c>
      <c r="E31" s="10" t="s">
        <v>61</v>
      </c>
      <c r="F31" s="10" t="s">
        <v>58</v>
      </c>
      <c r="G31" s="15">
        <v>4385.7142857188737</v>
      </c>
    </row>
    <row r="32" spans="1:7">
      <c r="B32" s="10" t="s">
        <v>62</v>
      </c>
      <c r="C32" s="10" t="s">
        <v>63</v>
      </c>
      <c r="D32" s="15">
        <v>46800</v>
      </c>
      <c r="E32" s="10" t="s">
        <v>64</v>
      </c>
      <c r="F32" s="10" t="s">
        <v>65</v>
      </c>
      <c r="G32" s="15">
        <v>0</v>
      </c>
    </row>
    <row r="33" spans="2:7">
      <c r="B33" s="10" t="s">
        <v>48</v>
      </c>
      <c r="C33" s="10" t="s">
        <v>49</v>
      </c>
      <c r="D33" s="12">
        <v>16157.14285713521</v>
      </c>
      <c r="E33" s="10" t="s">
        <v>66</v>
      </c>
      <c r="F33" s="10" t="s">
        <v>58</v>
      </c>
      <c r="G33" s="10">
        <v>4842.8571428647901</v>
      </c>
    </row>
    <row r="34" spans="2:7">
      <c r="B34" s="10" t="s">
        <v>48</v>
      </c>
      <c r="C34" s="10" t="s">
        <v>49</v>
      </c>
      <c r="D34" s="12">
        <v>16157.14285713521</v>
      </c>
      <c r="E34" s="10" t="s">
        <v>67</v>
      </c>
      <c r="F34" s="10" t="s">
        <v>58</v>
      </c>
      <c r="G34" s="12">
        <v>2157.1428571352099</v>
      </c>
    </row>
    <row r="35" spans="2:7">
      <c r="B35" s="10" t="s">
        <v>51</v>
      </c>
      <c r="C35" s="10" t="s">
        <v>52</v>
      </c>
      <c r="D35" s="12">
        <v>6200</v>
      </c>
      <c r="E35" s="10" t="s">
        <v>68</v>
      </c>
      <c r="F35" s="10" t="s">
        <v>58</v>
      </c>
      <c r="G35" s="10">
        <v>6300</v>
      </c>
    </row>
    <row r="36" spans="2:7">
      <c r="B36" s="10" t="s">
        <v>51</v>
      </c>
      <c r="C36" s="10" t="s">
        <v>52</v>
      </c>
      <c r="D36" s="12">
        <v>6200</v>
      </c>
      <c r="E36" s="10" t="s">
        <v>69</v>
      </c>
      <c r="F36" s="10" t="s">
        <v>65</v>
      </c>
      <c r="G36" s="12">
        <v>0</v>
      </c>
    </row>
    <row r="37" spans="2:7">
      <c r="B37" s="10" t="s">
        <v>53</v>
      </c>
      <c r="C37" s="10" t="s">
        <v>54</v>
      </c>
      <c r="D37" s="12">
        <v>2600</v>
      </c>
      <c r="E37" s="10" t="s">
        <v>70</v>
      </c>
      <c r="F37" s="10" t="s">
        <v>58</v>
      </c>
      <c r="G37" s="10">
        <v>1600</v>
      </c>
    </row>
    <row r="38" spans="2:7" ht="15.75" thickBot="1">
      <c r="B38" s="7" t="s">
        <v>53</v>
      </c>
      <c r="C38" s="7" t="s">
        <v>54</v>
      </c>
      <c r="D38" s="13">
        <v>2600</v>
      </c>
      <c r="E38" s="7" t="s">
        <v>71</v>
      </c>
      <c r="F38" s="7" t="s">
        <v>65</v>
      </c>
      <c r="G38" s="13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0"/>
  <sheetViews>
    <sheetView showGridLines="0" workbookViewId="0"/>
  </sheetViews>
  <sheetFormatPr defaultRowHeight="15" outlineLevelRow="1"/>
  <cols>
    <col min="1" max="1" width="2.28515625" customWidth="1"/>
    <col min="2" max="2" width="6.28515625" bestFit="1" customWidth="1"/>
    <col min="3" max="3" width="30.7109375" bestFit="1" customWidth="1"/>
    <col min="4" max="4" width="12" bestFit="1" customWidth="1"/>
    <col min="5" max="5" width="12.7109375" bestFit="1" customWidth="1"/>
    <col min="6" max="6" width="10.85546875" bestFit="1" customWidth="1"/>
    <col min="7" max="8" width="12" bestFit="1" customWidth="1"/>
  </cols>
  <sheetData>
    <row r="1" spans="1:8">
      <c r="A1" s="6" t="s">
        <v>73</v>
      </c>
    </row>
    <row r="2" spans="1:8">
      <c r="A2" s="6" t="s">
        <v>24</v>
      </c>
    </row>
    <row r="3" spans="1:8">
      <c r="A3" s="6" t="s">
        <v>74</v>
      </c>
    </row>
    <row r="6" spans="1:8" ht="15.75" thickBot="1">
      <c r="A6" t="s">
        <v>39</v>
      </c>
    </row>
    <row r="7" spans="1:8">
      <c r="B7" s="18"/>
      <c r="C7" s="18"/>
      <c r="D7" s="18" t="s">
        <v>75</v>
      </c>
      <c r="E7" s="18" t="s">
        <v>77</v>
      </c>
      <c r="F7" s="18" t="s">
        <v>79</v>
      </c>
      <c r="G7" s="18" t="s">
        <v>81</v>
      </c>
      <c r="H7" s="18" t="s">
        <v>81</v>
      </c>
    </row>
    <row r="8" spans="1:8" ht="15.75" thickBot="1">
      <c r="B8" s="19" t="s">
        <v>35</v>
      </c>
      <c r="C8" s="19" t="s">
        <v>36</v>
      </c>
      <c r="D8" s="19" t="s">
        <v>76</v>
      </c>
      <c r="E8" s="19" t="s">
        <v>78</v>
      </c>
      <c r="F8" s="19" t="s">
        <v>80</v>
      </c>
      <c r="G8" s="19" t="s">
        <v>82</v>
      </c>
      <c r="H8" s="19" t="s">
        <v>83</v>
      </c>
    </row>
    <row r="9" spans="1:8">
      <c r="B9" s="17" t="s">
        <v>72</v>
      </c>
      <c r="C9" s="16"/>
      <c r="D9" s="16"/>
      <c r="E9" s="16"/>
      <c r="F9" s="16"/>
      <c r="G9" s="16"/>
      <c r="H9" s="16"/>
    </row>
    <row r="10" spans="1:8" hidden="1" outlineLevel="1">
      <c r="B10" s="10" t="s">
        <v>48</v>
      </c>
      <c r="C10" s="10" t="s">
        <v>49</v>
      </c>
      <c r="D10" s="10">
        <v>16157.14285713521</v>
      </c>
      <c r="E10" s="10">
        <v>0</v>
      </c>
      <c r="F10" s="10">
        <v>20.5</v>
      </c>
      <c r="G10" s="10">
        <v>1E+30</v>
      </c>
      <c r="H10" s="10">
        <v>1.532258064487511</v>
      </c>
    </row>
    <row r="11" spans="1:8" hidden="1" outlineLevel="1">
      <c r="B11" s="10" t="s">
        <v>51</v>
      </c>
      <c r="C11" s="10" t="s">
        <v>52</v>
      </c>
      <c r="D11" s="10">
        <v>6200</v>
      </c>
      <c r="E11" s="10">
        <v>-4.0714285713676981</v>
      </c>
      <c r="F11" s="10">
        <v>34</v>
      </c>
      <c r="G11" s="10">
        <v>4.0714285713676981</v>
      </c>
      <c r="H11" s="10">
        <v>1E+30</v>
      </c>
    </row>
    <row r="12" spans="1:8" ht="15.75" hidden="1" outlineLevel="1" thickBot="1">
      <c r="B12" s="7" t="s">
        <v>53</v>
      </c>
      <c r="C12" s="7" t="s">
        <v>54</v>
      </c>
      <c r="D12" s="7">
        <v>2600</v>
      </c>
      <c r="E12" s="7">
        <v>-3.3928571427886554</v>
      </c>
      <c r="F12" s="7">
        <v>42</v>
      </c>
      <c r="G12" s="7">
        <v>3.3928571427886554</v>
      </c>
      <c r="H12" s="7">
        <v>1E+30</v>
      </c>
    </row>
    <row r="13" spans="1:8" collapsed="1">
      <c r="B13" s="9"/>
      <c r="C13" s="9"/>
      <c r="D13" s="9"/>
      <c r="E13" s="9"/>
      <c r="F13" s="9"/>
      <c r="G13" s="9"/>
      <c r="H13" s="9"/>
    </row>
    <row r="15" spans="1:8" ht="15.75" thickBot="1">
      <c r="A15" t="s">
        <v>41</v>
      </c>
    </row>
    <row r="16" spans="1:8">
      <c r="B16" s="18"/>
      <c r="C16" s="18"/>
      <c r="D16" s="18" t="s">
        <v>75</v>
      </c>
      <c r="E16" s="18" t="s">
        <v>84</v>
      </c>
      <c r="F16" s="18" t="s">
        <v>86</v>
      </c>
      <c r="G16" s="18" t="s">
        <v>81</v>
      </c>
      <c r="H16" s="18" t="s">
        <v>81</v>
      </c>
    </row>
    <row r="17" spans="2:8" ht="15.75" thickBot="1">
      <c r="B17" s="19" t="s">
        <v>35</v>
      </c>
      <c r="C17" s="19" t="s">
        <v>36</v>
      </c>
      <c r="D17" s="19" t="s">
        <v>76</v>
      </c>
      <c r="E17" s="19" t="s">
        <v>85</v>
      </c>
      <c r="F17" s="19" t="s">
        <v>87</v>
      </c>
      <c r="G17" s="19" t="s">
        <v>82</v>
      </c>
      <c r="H17" s="19" t="s">
        <v>83</v>
      </c>
    </row>
    <row r="18" spans="2:8">
      <c r="B18" s="10" t="s">
        <v>55</v>
      </c>
      <c r="C18" s="10" t="s">
        <v>56</v>
      </c>
      <c r="D18" s="10">
        <v>23400</v>
      </c>
      <c r="E18" s="10">
        <v>0</v>
      </c>
      <c r="F18" s="10">
        <v>0</v>
      </c>
      <c r="G18" s="10">
        <v>10517.142857132882</v>
      </c>
      <c r="H18" s="10">
        <v>1E+30</v>
      </c>
    </row>
    <row r="19" spans="2:8">
      <c r="B19" s="10" t="s">
        <v>59</v>
      </c>
      <c r="C19" s="10" t="s">
        <v>60</v>
      </c>
      <c r="D19" s="10">
        <v>23400</v>
      </c>
      <c r="E19" s="10">
        <v>0</v>
      </c>
      <c r="F19" s="10">
        <v>0</v>
      </c>
      <c r="G19" s="10">
        <v>4385.7142857404942</v>
      </c>
      <c r="H19" s="10">
        <v>1E+30</v>
      </c>
    </row>
    <row r="20" spans="2:8" ht="15.75" thickBot="1">
      <c r="B20" s="7" t="s">
        <v>62</v>
      </c>
      <c r="C20" s="7" t="s">
        <v>63</v>
      </c>
      <c r="D20" s="7">
        <v>46800</v>
      </c>
      <c r="E20" s="7">
        <v>-14.642857142841924</v>
      </c>
      <c r="F20" s="7">
        <v>0</v>
      </c>
      <c r="G20" s="7">
        <v>3019.9999999924325</v>
      </c>
      <c r="H20" s="7">
        <v>6780.0000000177533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7"/>
  <sheetViews>
    <sheetView showGridLines="0" workbookViewId="0"/>
  </sheetViews>
  <sheetFormatPr defaultRowHeight="15" outlineLevelRow="1"/>
  <cols>
    <col min="1" max="1" width="2.28515625" customWidth="1"/>
    <col min="2" max="2" width="6.28515625" bestFit="1" customWidth="1"/>
    <col min="3" max="3" width="20.7109375" bestFit="1" customWidth="1"/>
    <col min="4" max="4" width="11.140625" bestFit="1" customWidth="1"/>
    <col min="5" max="5" width="2.28515625" customWidth="1"/>
    <col min="6" max="6" width="8.5703125" bestFit="1" customWidth="1"/>
    <col min="7" max="7" width="9.5703125" bestFit="1" customWidth="1"/>
    <col min="8" max="8" width="2.28515625" customWidth="1"/>
    <col min="9" max="9" width="8.5703125" bestFit="1" customWidth="1"/>
    <col min="10" max="10" width="9.5703125" bestFit="1" customWidth="1"/>
  </cols>
  <sheetData>
    <row r="1" spans="1:10">
      <c r="A1" s="6" t="s">
        <v>88</v>
      </c>
    </row>
    <row r="2" spans="1:10">
      <c r="A2" s="6" t="s">
        <v>24</v>
      </c>
    </row>
    <row r="3" spans="1:10">
      <c r="A3" s="6" t="s">
        <v>89</v>
      </c>
    </row>
    <row r="5" spans="1:10" ht="15.75" thickBot="1"/>
    <row r="6" spans="1:10">
      <c r="B6" s="18"/>
      <c r="C6" s="18" t="s">
        <v>79</v>
      </c>
      <c r="D6" s="18"/>
    </row>
    <row r="7" spans="1:10" ht="15.75" thickBot="1">
      <c r="B7" s="19" t="s">
        <v>35</v>
      </c>
      <c r="C7" s="19" t="s">
        <v>36</v>
      </c>
      <c r="D7" s="19" t="s">
        <v>76</v>
      </c>
    </row>
    <row r="8" spans="1:10" ht="15.75" thickBot="1">
      <c r="B8" s="7" t="s">
        <v>46</v>
      </c>
      <c r="C8" s="7" t="s">
        <v>47</v>
      </c>
      <c r="D8" s="11">
        <v>651221.42859999998</v>
      </c>
    </row>
    <row r="10" spans="1:10" ht="15.75" thickBot="1"/>
    <row r="11" spans="1:10">
      <c r="B11" s="18"/>
      <c r="C11" s="18" t="s">
        <v>90</v>
      </c>
      <c r="D11" s="18"/>
      <c r="F11" s="18" t="s">
        <v>91</v>
      </c>
      <c r="G11" s="18" t="s">
        <v>79</v>
      </c>
      <c r="I11" s="18" t="s">
        <v>94</v>
      </c>
      <c r="J11" s="18" t="s">
        <v>79</v>
      </c>
    </row>
    <row r="12" spans="1:10" ht="15.75" thickBot="1">
      <c r="B12" s="19" t="s">
        <v>35</v>
      </c>
      <c r="C12" s="19" t="s">
        <v>36</v>
      </c>
      <c r="D12" s="19" t="s">
        <v>76</v>
      </c>
      <c r="F12" s="19" t="s">
        <v>92</v>
      </c>
      <c r="G12" s="19" t="s">
        <v>93</v>
      </c>
      <c r="I12" s="19" t="s">
        <v>92</v>
      </c>
      <c r="J12" s="19" t="s">
        <v>93</v>
      </c>
    </row>
    <row r="13" spans="1:10">
      <c r="B13" s="17" t="s">
        <v>72</v>
      </c>
      <c r="C13" s="16"/>
      <c r="D13" s="16"/>
      <c r="F13" s="16"/>
      <c r="G13" s="16"/>
      <c r="I13" s="16"/>
      <c r="J13" s="16"/>
    </row>
    <row r="14" spans="1:10" hidden="1" outlineLevel="1">
      <c r="B14" s="10" t="s">
        <v>48</v>
      </c>
      <c r="C14" s="10" t="s">
        <v>49</v>
      </c>
      <c r="D14" s="12">
        <v>16157.14285713521</v>
      </c>
      <c r="F14" s="12">
        <v>14000</v>
      </c>
      <c r="G14" s="12">
        <v>607000</v>
      </c>
      <c r="I14" s="12">
        <v>16157.142857126064</v>
      </c>
      <c r="J14" s="12">
        <v>651221.43000000005</v>
      </c>
    </row>
    <row r="15" spans="1:10" hidden="1" outlineLevel="1">
      <c r="B15" s="10" t="s">
        <v>51</v>
      </c>
      <c r="C15" s="10" t="s">
        <v>52</v>
      </c>
      <c r="D15" s="12">
        <v>6200</v>
      </c>
      <c r="F15" s="12">
        <v>6200</v>
      </c>
      <c r="G15" s="12">
        <v>651221.43000000005</v>
      </c>
      <c r="I15" s="12">
        <v>6200.0000000075879</v>
      </c>
      <c r="J15" s="12">
        <v>651221.43000000005</v>
      </c>
    </row>
    <row r="16" spans="1:10" ht="15.75" hidden="1" outlineLevel="1" thickBot="1">
      <c r="B16" s="7" t="s">
        <v>53</v>
      </c>
      <c r="C16" s="7" t="s">
        <v>54</v>
      </c>
      <c r="D16" s="13">
        <v>2600</v>
      </c>
      <c r="F16" s="13">
        <v>2600</v>
      </c>
      <c r="G16" s="13">
        <v>651221.43000000005</v>
      </c>
      <c r="I16" s="13">
        <v>2600.0000000046753</v>
      </c>
      <c r="J16" s="13">
        <v>651221.43000000005</v>
      </c>
    </row>
    <row r="17" spans="2:10" collapsed="1">
      <c r="B17" s="9"/>
      <c r="C17" s="9"/>
      <c r="D17" s="14"/>
      <c r="F17" s="14"/>
      <c r="G17" s="14"/>
      <c r="I17" s="14"/>
      <c r="J17" s="1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Answer Report 1</vt:lpstr>
      <vt:lpstr>Sensitivity Report 1</vt:lpstr>
      <vt:lpstr>Limits Report 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Anneli</dc:creator>
  <cp:lastModifiedBy>Cherri</cp:lastModifiedBy>
  <cp:lastPrinted>2012-12-22T01:12:58Z</cp:lastPrinted>
  <dcterms:created xsi:type="dcterms:W3CDTF">2012-12-21T22:17:39Z</dcterms:created>
  <dcterms:modified xsi:type="dcterms:W3CDTF">2013-08-14T00:24:33Z</dcterms:modified>
</cp:coreProperties>
</file>