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45" windowWidth="13560" windowHeight="6525" activeTab="1"/>
  </bookViews>
  <sheets>
    <sheet name="Concourse A" sheetId="4" r:id="rId1"/>
    <sheet name="Concourse B" sheetId="8" r:id="rId2"/>
  </sheets>
  <calcPr calcId="145621"/>
</workbook>
</file>

<file path=xl/calcChain.xml><?xml version="1.0" encoding="utf-8"?>
<calcChain xmlns="http://schemas.openxmlformats.org/spreadsheetml/2006/main">
  <c r="K72" i="8" l="1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1" i="8"/>
  <c r="F51" i="8"/>
  <c r="G51" i="8" s="1"/>
  <c r="H51" i="8" s="1"/>
  <c r="K50" i="8"/>
  <c r="F50" i="8"/>
  <c r="F49" i="8"/>
  <c r="G49" i="8" s="1"/>
  <c r="H49" i="8" s="1"/>
  <c r="F48" i="8"/>
  <c r="G48" i="8" s="1"/>
  <c r="H48" i="8" s="1"/>
  <c r="F47" i="8"/>
  <c r="G47" i="8" s="1"/>
  <c r="H47" i="8" s="1"/>
  <c r="F46" i="8"/>
  <c r="F45" i="8"/>
  <c r="G45" i="8" s="1"/>
  <c r="H45" i="8" s="1"/>
  <c r="F44" i="8"/>
  <c r="G44" i="8" s="1"/>
  <c r="H44" i="8" s="1"/>
  <c r="F43" i="8"/>
  <c r="G43" i="8" s="1"/>
  <c r="H43" i="8" s="1"/>
  <c r="F42" i="8"/>
  <c r="F41" i="8"/>
  <c r="G41" i="8" s="1"/>
  <c r="H41" i="8" s="1"/>
  <c r="F40" i="8"/>
  <c r="G40" i="8" s="1"/>
  <c r="H40" i="8" s="1"/>
  <c r="F39" i="8"/>
  <c r="G39" i="8" s="1"/>
  <c r="H39" i="8" s="1"/>
  <c r="F38" i="8"/>
  <c r="F37" i="8"/>
  <c r="G37" i="8" s="1"/>
  <c r="H37" i="8" s="1"/>
  <c r="F36" i="8"/>
  <c r="G36" i="8" s="1"/>
  <c r="H36" i="8" s="1"/>
  <c r="F35" i="8"/>
  <c r="G35" i="8" s="1"/>
  <c r="H35" i="8" s="1"/>
  <c r="F34" i="8"/>
  <c r="F33" i="8"/>
  <c r="G33" i="8" s="1"/>
  <c r="H33" i="8" s="1"/>
  <c r="F32" i="8"/>
  <c r="G32" i="8" s="1"/>
  <c r="H32" i="8" s="1"/>
  <c r="F31" i="8"/>
  <c r="G31" i="8" s="1"/>
  <c r="H31" i="8" s="1"/>
  <c r="F30" i="8"/>
  <c r="F29" i="8"/>
  <c r="G29" i="8" s="1"/>
  <c r="H29" i="8" s="1"/>
  <c r="F28" i="8"/>
  <c r="G28" i="8" s="1"/>
  <c r="H28" i="8" s="1"/>
  <c r="F27" i="8"/>
  <c r="G27" i="8" s="1"/>
  <c r="H27" i="8" s="1"/>
  <c r="F26" i="8"/>
  <c r="F25" i="8"/>
  <c r="G25" i="8" s="1"/>
  <c r="H25" i="8" s="1"/>
  <c r="F24" i="8"/>
  <c r="G24" i="8" s="1"/>
  <c r="H24" i="8" s="1"/>
  <c r="F23" i="8"/>
  <c r="G23" i="8" s="1"/>
  <c r="H23" i="8" s="1"/>
  <c r="F22" i="8"/>
  <c r="F21" i="8"/>
  <c r="G21" i="8" s="1"/>
  <c r="H21" i="8" s="1"/>
  <c r="F20" i="8"/>
  <c r="G20" i="8" s="1"/>
  <c r="H20" i="8" s="1"/>
  <c r="F19" i="8"/>
  <c r="G19" i="8" s="1"/>
  <c r="H19" i="8" s="1"/>
  <c r="F18" i="8"/>
  <c r="F17" i="8"/>
  <c r="G17" i="8" s="1"/>
  <c r="H17" i="8" s="1"/>
  <c r="F16" i="8"/>
  <c r="G16" i="8" s="1"/>
  <c r="H16" i="8" s="1"/>
  <c r="F15" i="8"/>
  <c r="G15" i="8" s="1"/>
  <c r="H15" i="8" s="1"/>
  <c r="F14" i="8"/>
  <c r="F13" i="8"/>
  <c r="G13" i="8" s="1"/>
  <c r="H13" i="8" s="1"/>
  <c r="F12" i="8"/>
  <c r="G12" i="8" s="1"/>
  <c r="H12" i="8" s="1"/>
  <c r="F11" i="8"/>
  <c r="G11" i="8" s="1"/>
  <c r="H11" i="8" s="1"/>
  <c r="F10" i="8"/>
  <c r="F9" i="8"/>
  <c r="G9" i="8" s="1"/>
  <c r="H9" i="8" s="1"/>
  <c r="K8" i="8"/>
  <c r="F8" i="8"/>
  <c r="G8" i="8" s="1"/>
  <c r="H8" i="8" s="1"/>
  <c r="K7" i="8"/>
  <c r="F7" i="8"/>
  <c r="G7" i="8" s="1"/>
  <c r="H7" i="8" s="1"/>
  <c r="K6" i="8"/>
  <c r="F6" i="8"/>
  <c r="G6" i="8" s="1"/>
  <c r="H6" i="8" s="1"/>
  <c r="K5" i="8"/>
  <c r="F5" i="8"/>
  <c r="G5" i="8" s="1"/>
  <c r="H5" i="8" s="1"/>
  <c r="K4" i="8"/>
  <c r="F4" i="8"/>
  <c r="G4" i="8" s="1"/>
  <c r="H4" i="8" s="1"/>
  <c r="K3" i="8"/>
  <c r="F3" i="8"/>
  <c r="G3" i="8" s="1"/>
  <c r="H3" i="8" s="1"/>
  <c r="K2" i="8"/>
  <c r="F2" i="8"/>
  <c r="G2" i="8" s="1"/>
  <c r="H2" i="8" s="1"/>
  <c r="F21" i="4"/>
  <c r="G21" i="4" s="1"/>
  <c r="H21" i="4" s="1"/>
  <c r="F22" i="4"/>
  <c r="G22" i="4" s="1"/>
  <c r="H22" i="4" s="1"/>
  <c r="F23" i="4"/>
  <c r="G23" i="4" s="1"/>
  <c r="H23" i="4" s="1"/>
  <c r="F24" i="4"/>
  <c r="G24" i="4" s="1"/>
  <c r="H24" i="4" s="1"/>
  <c r="F25" i="4"/>
  <c r="G25" i="4" s="1"/>
  <c r="H25" i="4" s="1"/>
  <c r="F26" i="4"/>
  <c r="G26" i="4" s="1"/>
  <c r="H26" i="4" s="1"/>
  <c r="F27" i="4"/>
  <c r="G27" i="4"/>
  <c r="H27" i="4" s="1"/>
  <c r="F28" i="4"/>
  <c r="G28" i="4" s="1"/>
  <c r="H28" i="4" s="1"/>
  <c r="F29" i="4"/>
  <c r="G29" i="4" s="1"/>
  <c r="H29" i="4" s="1"/>
  <c r="F30" i="4"/>
  <c r="G30" i="4" s="1"/>
  <c r="H30" i="4" s="1"/>
  <c r="F31" i="4"/>
  <c r="G31" i="4" s="1"/>
  <c r="H31" i="4" s="1"/>
  <c r="F32" i="4"/>
  <c r="G32" i="4" s="1"/>
  <c r="H32" i="4" s="1"/>
  <c r="F33" i="4"/>
  <c r="G33" i="4" s="1"/>
  <c r="H33" i="4" s="1"/>
  <c r="F34" i="4"/>
  <c r="G34" i="4" s="1"/>
  <c r="H34" i="4" s="1"/>
  <c r="F35" i="4"/>
  <c r="G35" i="4" s="1"/>
  <c r="H35" i="4" s="1"/>
  <c r="F36" i="4"/>
  <c r="G36" i="4" s="1"/>
  <c r="H36" i="4" s="1"/>
  <c r="F37" i="4"/>
  <c r="G37" i="4" s="1"/>
  <c r="H37" i="4" s="1"/>
  <c r="F38" i="4"/>
  <c r="G38" i="4" s="1"/>
  <c r="H38" i="4" s="1"/>
  <c r="F39" i="4"/>
  <c r="G39" i="4"/>
  <c r="H39" i="4" s="1"/>
  <c r="F40" i="4"/>
  <c r="G40" i="4" s="1"/>
  <c r="H40" i="4" s="1"/>
  <c r="F41" i="4"/>
  <c r="G41" i="4" s="1"/>
  <c r="H41" i="4" s="1"/>
  <c r="F42" i="4"/>
  <c r="G42" i="4" s="1"/>
  <c r="H42" i="4" s="1"/>
  <c r="F43" i="4"/>
  <c r="G43" i="4"/>
  <c r="H43" i="4" s="1"/>
  <c r="F44" i="4"/>
  <c r="G44" i="4" s="1"/>
  <c r="H44" i="4" s="1"/>
  <c r="F45" i="4"/>
  <c r="G45" i="4" s="1"/>
  <c r="H45" i="4" s="1"/>
  <c r="F46" i="4"/>
  <c r="G46" i="4" s="1"/>
  <c r="H46" i="4" s="1"/>
  <c r="F47" i="4"/>
  <c r="G47" i="4" s="1"/>
  <c r="H47" i="4" s="1"/>
  <c r="F48" i="4"/>
  <c r="G48" i="4" s="1"/>
  <c r="H48" i="4" s="1"/>
  <c r="F49" i="4"/>
  <c r="G49" i="4" s="1"/>
  <c r="H49" i="4" s="1"/>
  <c r="G10" i="8" l="1"/>
  <c r="H10" i="8" s="1"/>
  <c r="G14" i="8"/>
  <c r="H14" i="8" s="1"/>
  <c r="G18" i="8"/>
  <c r="H18" i="8" s="1"/>
  <c r="G22" i="8"/>
  <c r="H22" i="8" s="1"/>
  <c r="G26" i="8"/>
  <c r="H26" i="8" s="1"/>
  <c r="G30" i="8"/>
  <c r="H30" i="8" s="1"/>
  <c r="G34" i="8"/>
  <c r="H34" i="8" s="1"/>
  <c r="G38" i="8"/>
  <c r="H38" i="8" s="1"/>
  <c r="G42" i="8"/>
  <c r="H42" i="8" s="1"/>
  <c r="G46" i="8"/>
  <c r="H46" i="8" s="1"/>
  <c r="G50" i="8"/>
  <c r="H50" i="8" s="1"/>
  <c r="H52" i="8" l="1"/>
  <c r="H53" i="8" s="1"/>
  <c r="I43" i="8" s="1"/>
  <c r="I45" i="8"/>
  <c r="I41" i="8"/>
  <c r="I25" i="8"/>
  <c r="I21" i="8"/>
  <c r="I31" i="8"/>
  <c r="I6" i="8"/>
  <c r="J25" i="8"/>
  <c r="J23" i="8"/>
  <c r="I10" i="8"/>
  <c r="I42" i="8"/>
  <c r="J14" i="8"/>
  <c r="I36" i="8"/>
  <c r="I44" i="8"/>
  <c r="J30" i="8"/>
  <c r="J40" i="8"/>
  <c r="J42" i="8"/>
  <c r="J21" i="8"/>
  <c r="J41" i="8"/>
  <c r="J13" i="8"/>
  <c r="J7" i="8"/>
  <c r="J35" i="8"/>
  <c r="J18" i="8"/>
  <c r="J34" i="8"/>
  <c r="I7" i="8"/>
  <c r="J28" i="8"/>
  <c r="J44" i="8"/>
  <c r="J33" i="8"/>
  <c r="J5" i="8"/>
  <c r="J37" i="8"/>
  <c r="J10" i="8"/>
  <c r="J26" i="8"/>
  <c r="J20" i="8"/>
  <c r="J36" i="8"/>
  <c r="J49" i="8"/>
  <c r="I30" i="8"/>
  <c r="J15" i="8"/>
  <c r="I50" i="8"/>
  <c r="J11" i="8"/>
  <c r="J43" i="8"/>
  <c r="J8" i="8"/>
  <c r="I16" i="8"/>
  <c r="I32" i="8"/>
  <c r="I40" i="8"/>
  <c r="I48" i="8"/>
  <c r="J22" i="8"/>
  <c r="J50" i="8"/>
  <c r="I9" i="8"/>
  <c r="I17" i="8"/>
  <c r="J32" i="8"/>
  <c r="J48" i="8"/>
  <c r="J3" i="8"/>
  <c r="I22" i="8"/>
  <c r="F9" i="4"/>
  <c r="G9" i="4" s="1"/>
  <c r="H9" i="4" s="1"/>
  <c r="F10" i="4"/>
  <c r="G10" i="4" s="1"/>
  <c r="H10" i="4" s="1"/>
  <c r="F11" i="4"/>
  <c r="G11" i="4" s="1"/>
  <c r="H11" i="4" s="1"/>
  <c r="F12" i="4"/>
  <c r="G12" i="4" s="1"/>
  <c r="H12" i="4" s="1"/>
  <c r="F13" i="4"/>
  <c r="G13" i="4" s="1"/>
  <c r="H13" i="4" s="1"/>
  <c r="F14" i="4"/>
  <c r="G14" i="4" s="1"/>
  <c r="H14" i="4" s="1"/>
  <c r="F15" i="4"/>
  <c r="G15" i="4" s="1"/>
  <c r="H15" i="4" s="1"/>
  <c r="F16" i="4"/>
  <c r="G16" i="4" s="1"/>
  <c r="H16" i="4" s="1"/>
  <c r="F17" i="4"/>
  <c r="G17" i="4" s="1"/>
  <c r="H17" i="4" s="1"/>
  <c r="F18" i="4"/>
  <c r="G18" i="4" s="1"/>
  <c r="H18" i="4" s="1"/>
  <c r="F19" i="4"/>
  <c r="G19" i="4" s="1"/>
  <c r="H19" i="4" s="1"/>
  <c r="F20" i="4"/>
  <c r="G20" i="4" s="1"/>
  <c r="H20" i="4" s="1"/>
  <c r="F3" i="4"/>
  <c r="F4" i="4"/>
  <c r="F5" i="4"/>
  <c r="F6" i="4"/>
  <c r="F7" i="4"/>
  <c r="G7" i="4" s="1"/>
  <c r="H7" i="4" s="1"/>
  <c r="F8" i="4"/>
  <c r="F50" i="4"/>
  <c r="F51" i="4"/>
  <c r="F2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1" i="4"/>
  <c r="K50" i="4"/>
  <c r="K8" i="4"/>
  <c r="K7" i="4"/>
  <c r="K6" i="4"/>
  <c r="K5" i="4"/>
  <c r="K4" i="4"/>
  <c r="K3" i="4"/>
  <c r="K2" i="4"/>
  <c r="I29" i="8" l="1"/>
  <c r="I46" i="8"/>
  <c r="I28" i="8"/>
  <c r="I15" i="8"/>
  <c r="I2" i="8"/>
  <c r="J51" i="8"/>
  <c r="J4" i="8"/>
  <c r="I19" i="8"/>
  <c r="I4" i="8"/>
  <c r="J29" i="8"/>
  <c r="I5" i="8"/>
  <c r="I26" i="8"/>
  <c r="I39" i="8"/>
  <c r="I11" i="8"/>
  <c r="J46" i="8"/>
  <c r="J39" i="8"/>
  <c r="J19" i="8"/>
  <c r="J16" i="8"/>
  <c r="J45" i="8"/>
  <c r="J2" i="8"/>
  <c r="I51" i="8"/>
  <c r="J27" i="8"/>
  <c r="I8" i="8"/>
  <c r="I47" i="8"/>
  <c r="I49" i="8"/>
  <c r="I34" i="8"/>
  <c r="J12" i="8"/>
  <c r="J47" i="8"/>
  <c r="J6" i="8"/>
  <c r="I14" i="8"/>
  <c r="J24" i="8"/>
  <c r="I20" i="8"/>
  <c r="I38" i="8"/>
  <c r="I23" i="8"/>
  <c r="I33" i="8"/>
  <c r="I35" i="8"/>
  <c r="I24" i="8"/>
  <c r="I18" i="8"/>
  <c r="I3" i="8"/>
  <c r="J17" i="8"/>
  <c r="J38" i="8"/>
  <c r="J31" i="8"/>
  <c r="I13" i="8"/>
  <c r="I12" i="8"/>
  <c r="J9" i="8"/>
  <c r="I27" i="8"/>
  <c r="I37" i="8"/>
  <c r="G4" i="4"/>
  <c r="H4" i="4" s="1"/>
  <c r="G6" i="4"/>
  <c r="H6" i="4" s="1"/>
  <c r="G50" i="4"/>
  <c r="H50" i="4" s="1"/>
  <c r="G3" i="4"/>
  <c r="H3" i="4" s="1"/>
  <c r="G8" i="4"/>
  <c r="H8" i="4" s="1"/>
  <c r="G2" i="4"/>
  <c r="H2" i="4" s="1"/>
  <c r="G5" i="4"/>
  <c r="H5" i="4" s="1"/>
  <c r="G51" i="4"/>
  <c r="H51" i="4" s="1"/>
  <c r="H52" i="4" l="1"/>
  <c r="H53" i="4" s="1"/>
  <c r="J22" i="4" l="1"/>
  <c r="I23" i="4"/>
  <c r="J26" i="4"/>
  <c r="I27" i="4"/>
  <c r="J30" i="4"/>
  <c r="I31" i="4"/>
  <c r="J34" i="4"/>
  <c r="I35" i="4"/>
  <c r="J38" i="4"/>
  <c r="I39" i="4"/>
  <c r="J42" i="4"/>
  <c r="I43" i="4"/>
  <c r="J46" i="4"/>
  <c r="I47" i="4"/>
  <c r="I22" i="4"/>
  <c r="I26" i="4"/>
  <c r="I34" i="4"/>
  <c r="I42" i="4"/>
  <c r="J23" i="4"/>
  <c r="J27" i="4"/>
  <c r="J31" i="4"/>
  <c r="J35" i="4"/>
  <c r="J39" i="4"/>
  <c r="J43" i="4"/>
  <c r="J47" i="4"/>
  <c r="J24" i="4"/>
  <c r="J48" i="4"/>
  <c r="I30" i="4"/>
  <c r="I38" i="4"/>
  <c r="I46" i="4"/>
  <c r="J36" i="4"/>
  <c r="J44" i="4"/>
  <c r="J29" i="4"/>
  <c r="J32" i="4"/>
  <c r="I36" i="4"/>
  <c r="J33" i="4"/>
  <c r="I45" i="4"/>
  <c r="I48" i="4"/>
  <c r="I33" i="4"/>
  <c r="J41" i="4"/>
  <c r="I40" i="4"/>
  <c r="J28" i="4"/>
  <c r="I41" i="4"/>
  <c r="I25" i="4"/>
  <c r="I28" i="4"/>
  <c r="J25" i="4"/>
  <c r="I37" i="4"/>
  <c r="I24" i="4"/>
  <c r="J45" i="4"/>
  <c r="J40" i="4"/>
  <c r="I21" i="4"/>
  <c r="J49" i="4"/>
  <c r="J21" i="4"/>
  <c r="I29" i="4"/>
  <c r="I32" i="4"/>
  <c r="J37" i="4"/>
  <c r="I44" i="4"/>
  <c r="I49" i="4"/>
  <c r="I2" i="4"/>
  <c r="J2" i="4"/>
  <c r="J10" i="4"/>
  <c r="I11" i="4"/>
  <c r="J14" i="4"/>
  <c r="I15" i="4"/>
  <c r="J18" i="4"/>
  <c r="I19" i="4"/>
  <c r="I14" i="4"/>
  <c r="J11" i="4"/>
  <c r="J15" i="4"/>
  <c r="J19" i="4"/>
  <c r="I10" i="4"/>
  <c r="I18" i="4"/>
  <c r="I20" i="4"/>
  <c r="J20" i="4"/>
  <c r="I12" i="4"/>
  <c r="J16" i="4"/>
  <c r="I16" i="4"/>
  <c r="I9" i="4"/>
  <c r="J12" i="4"/>
  <c r="I17" i="4"/>
  <c r="J13" i="4"/>
  <c r="J17" i="4"/>
  <c r="I13" i="4"/>
  <c r="J9" i="4"/>
  <c r="J3" i="4"/>
  <c r="I3" i="4"/>
  <c r="J7" i="4"/>
  <c r="I4" i="4"/>
  <c r="I7" i="4"/>
  <c r="I8" i="4"/>
  <c r="I5" i="4"/>
  <c r="I51" i="4"/>
  <c r="I50" i="4"/>
  <c r="J4" i="4"/>
  <c r="J8" i="4"/>
  <c r="J50" i="4"/>
  <c r="J6" i="4"/>
  <c r="J5" i="4"/>
  <c r="J51" i="4"/>
  <c r="I6" i="4"/>
</calcChain>
</file>

<file path=xl/sharedStrings.xml><?xml version="1.0" encoding="utf-8"?>
<sst xmlns="http://schemas.openxmlformats.org/spreadsheetml/2006/main" count="210" uniqueCount="26">
  <si>
    <t>A</t>
  </si>
  <si>
    <t>Date</t>
  </si>
  <si>
    <t>Data entered by</t>
  </si>
  <si>
    <t>BY</t>
  </si>
  <si>
    <t>BG</t>
  </si>
  <si>
    <t>HH</t>
  </si>
  <si>
    <t>MG</t>
  </si>
  <si>
    <t>standard deviation</t>
  </si>
  <si>
    <t>delta from mean (xi - u)</t>
  </si>
  <si>
    <t>variance</t>
  </si>
  <si>
    <t>UCL</t>
  </si>
  <si>
    <t>LCL</t>
  </si>
  <si>
    <t>Time</t>
  </si>
  <si>
    <t>Shift</t>
  </si>
  <si>
    <t>Humidity</t>
  </si>
  <si>
    <t>Air Temp</t>
  </si>
  <si>
    <t>Lead Plate Supplier</t>
  </si>
  <si>
    <t>delta from mean squared(xi-u)^2</t>
  </si>
  <si>
    <t>Concourse</t>
  </si>
  <si>
    <t>Flight</t>
  </si>
  <si>
    <t>Data Point</t>
  </si>
  <si>
    <t>Center Line</t>
  </si>
  <si>
    <t>NOTE TO STUDENT:  Place the data for Concourse B from the problem instructions in columns A, B, C, D, and E</t>
  </si>
  <si>
    <t>Be sure that you have columns G and H hidden so that your control chart is generated properly.</t>
  </si>
  <si>
    <t>NOTE TO STUDENT:  Place the data for Concourse A from the problem instructions in columns A, B, C, D, and E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</si>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</sst>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0" borderId="0" xfId="0" applyNumberFormat="1"/>
    <xf numFmtId="0" fontId="1" fillId="0" borderId="0" xfId="0" applyFont="1"/>
    <xf numFmtId="2" fontId="0" fillId="0" borderId="0" xfId="0" applyNumberFormat="1"/>
    <xf numFmtId="14" fontId="0" fillId="0" borderId="0" xfId="0" applyNumberFormat="1" applyFill="1"/>
    <xf numFmtId="2" fontId="0" fillId="0" borderId="0" xfId="0" applyNumberFormat="1" applyFill="1"/>
    <xf numFmtId="0" fontId="1" fillId="0" borderId="1" xfId="0" applyFont="1" applyBorder="1"/>
    <xf numFmtId="14" fontId="0" fillId="0" borderId="1" xfId="0" applyNumberFormat="1" applyFill="1" applyBorder="1"/>
    <xf numFmtId="2" fontId="0" fillId="0" borderId="1" xfId="0" applyNumberFormat="1" applyFill="1" applyBorder="1"/>
    <xf numFmtId="2" fontId="0" fillId="0" borderId="1" xfId="0" applyNumberFormat="1" applyBorder="1"/>
    <xf numFmtId="0" fontId="0" fillId="0" borderId="0" xfId="0" applyFill="1"/>
    <xf numFmtId="2" fontId="2" fillId="0" borderId="0" xfId="0" applyNumberFormat="1" applyFont="1"/>
    <xf numFmtId="2" fontId="3" fillId="0" borderId="0" xfId="0" applyNumberFormat="1" applyFont="1"/>
    <xf numFmtId="1" fontId="0" fillId="0" borderId="1" xfId="0" applyNumberFormat="1" applyFill="1" applyBorder="1"/>
    <xf numFmtId="2" fontId="0" fillId="2" borderId="1" xfId="0" applyNumberFormat="1" applyFill="1" applyBorder="1"/>
    <xf numFmtId="0" fontId="1" fillId="2" borderId="1" xfId="0" applyFont="1" applyFill="1" applyBorder="1"/>
    <xf numFmtId="0" fontId="4" fillId="0" borderId="0" xfId="0" applyFont="1"/>
    <xf numFmtId="0" fontId="5" fillId="0" borderId="0" xfId="0" applyFont="1"/>
    <xf numFmtId="0" fontId="6" fillId="0" borderId="2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'Concourse A'!$E$1</c:f>
              <c:strCache>
                <c:ptCount val="1"/>
                <c:pt idx="0">
                  <c:v>Time</c:v>
                </c:pt>
              </c:strCache>
            </c:strRef>
          </c:tx>
          <c:val>
            <c:numRef>
              <c:f>'Concourse A'!$E$2:$E$51</c:f>
              <c:numCache>
                <c:formatCode>0.00</c:formatCode>
                <c:ptCount val="50"/>
                <c:pt idx="0">
                  <c:v>30</c:v>
                </c:pt>
                <c:pt idx="1">
                  <c:v>26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20</c:v>
                </c:pt>
                <c:pt idx="6">
                  <c:v>21</c:v>
                </c:pt>
                <c:pt idx="7">
                  <c:v>30</c:v>
                </c:pt>
                <c:pt idx="8">
                  <c:v>32</c:v>
                </c:pt>
                <c:pt idx="9">
                  <c:v>31</c:v>
                </c:pt>
                <c:pt idx="10">
                  <c:v>28</c:v>
                </c:pt>
                <c:pt idx="11">
                  <c:v>29</c:v>
                </c:pt>
                <c:pt idx="12">
                  <c:v>33</c:v>
                </c:pt>
                <c:pt idx="13">
                  <c:v>21</c:v>
                </c:pt>
                <c:pt idx="14">
                  <c:v>20</c:v>
                </c:pt>
                <c:pt idx="15">
                  <c:v>22</c:v>
                </c:pt>
                <c:pt idx="16">
                  <c:v>27</c:v>
                </c:pt>
                <c:pt idx="17">
                  <c:v>29</c:v>
                </c:pt>
                <c:pt idx="18">
                  <c:v>25</c:v>
                </c:pt>
                <c:pt idx="19">
                  <c:v>30</c:v>
                </c:pt>
                <c:pt idx="20">
                  <c:v>31</c:v>
                </c:pt>
                <c:pt idx="21">
                  <c:v>29</c:v>
                </c:pt>
                <c:pt idx="22">
                  <c:v>28</c:v>
                </c:pt>
                <c:pt idx="23">
                  <c:v>24</c:v>
                </c:pt>
                <c:pt idx="24">
                  <c:v>27</c:v>
                </c:pt>
                <c:pt idx="25">
                  <c:v>29</c:v>
                </c:pt>
                <c:pt idx="26">
                  <c:v>28</c:v>
                </c:pt>
                <c:pt idx="27">
                  <c:v>25</c:v>
                </c:pt>
                <c:pt idx="28">
                  <c:v>26</c:v>
                </c:pt>
                <c:pt idx="29">
                  <c:v>24</c:v>
                </c:pt>
                <c:pt idx="30">
                  <c:v>31</c:v>
                </c:pt>
                <c:pt idx="31">
                  <c:v>29</c:v>
                </c:pt>
                <c:pt idx="32">
                  <c:v>28</c:v>
                </c:pt>
                <c:pt idx="33">
                  <c:v>24</c:v>
                </c:pt>
                <c:pt idx="34">
                  <c:v>32</c:v>
                </c:pt>
                <c:pt idx="35">
                  <c:v>29</c:v>
                </c:pt>
                <c:pt idx="36">
                  <c:v>29</c:v>
                </c:pt>
                <c:pt idx="37">
                  <c:v>25</c:v>
                </c:pt>
                <c:pt idx="38">
                  <c:v>25</c:v>
                </c:pt>
                <c:pt idx="39">
                  <c:v>24</c:v>
                </c:pt>
                <c:pt idx="40">
                  <c:v>31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24</c:v>
                </c:pt>
                <c:pt idx="45">
                  <c:v>19</c:v>
                </c:pt>
                <c:pt idx="46">
                  <c:v>18</c:v>
                </c:pt>
                <c:pt idx="47">
                  <c:v>19</c:v>
                </c:pt>
                <c:pt idx="48">
                  <c:v>25</c:v>
                </c:pt>
                <c:pt idx="49">
                  <c:v>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'Concourse A'!$F$1</c:f>
              <c:strCache>
                <c:ptCount val="1"/>
                <c:pt idx="0">
                  <c:v>Center Line</c:v>
                </c:pt>
              </c:strCache>
            </c:strRef>
          </c:tx>
          <c:val>
            <c:numRef>
              <c:f>'Concourse A'!$F$2:$F$51</c:f>
              <c:numCache>
                <c:formatCode>0.00</c:formatCode>
                <c:ptCount val="50"/>
                <c:pt idx="0">
                  <c:v>26.64</c:v>
                </c:pt>
                <c:pt idx="1">
                  <c:v>26.64</c:v>
                </c:pt>
                <c:pt idx="2">
                  <c:v>26.64</c:v>
                </c:pt>
                <c:pt idx="3">
                  <c:v>26.64</c:v>
                </c:pt>
                <c:pt idx="4">
                  <c:v>26.64</c:v>
                </c:pt>
                <c:pt idx="5">
                  <c:v>26.64</c:v>
                </c:pt>
                <c:pt idx="6">
                  <c:v>26.64</c:v>
                </c:pt>
                <c:pt idx="7">
                  <c:v>26.64</c:v>
                </c:pt>
                <c:pt idx="8">
                  <c:v>26.64</c:v>
                </c:pt>
                <c:pt idx="9">
                  <c:v>26.64</c:v>
                </c:pt>
                <c:pt idx="10">
                  <c:v>26.64</c:v>
                </c:pt>
                <c:pt idx="11">
                  <c:v>26.64</c:v>
                </c:pt>
                <c:pt idx="12">
                  <c:v>26.64</c:v>
                </c:pt>
                <c:pt idx="13">
                  <c:v>26.64</c:v>
                </c:pt>
                <c:pt idx="14">
                  <c:v>26.64</c:v>
                </c:pt>
                <c:pt idx="15">
                  <c:v>26.64</c:v>
                </c:pt>
                <c:pt idx="16">
                  <c:v>26.64</c:v>
                </c:pt>
                <c:pt idx="17">
                  <c:v>26.64</c:v>
                </c:pt>
                <c:pt idx="18">
                  <c:v>26.64</c:v>
                </c:pt>
                <c:pt idx="19">
                  <c:v>26.64</c:v>
                </c:pt>
                <c:pt idx="20">
                  <c:v>26.64</c:v>
                </c:pt>
                <c:pt idx="21">
                  <c:v>26.64</c:v>
                </c:pt>
                <c:pt idx="22">
                  <c:v>26.64</c:v>
                </c:pt>
                <c:pt idx="23">
                  <c:v>26.64</c:v>
                </c:pt>
                <c:pt idx="24">
                  <c:v>26.64</c:v>
                </c:pt>
                <c:pt idx="25">
                  <c:v>26.64</c:v>
                </c:pt>
                <c:pt idx="26">
                  <c:v>26.64</c:v>
                </c:pt>
                <c:pt idx="27">
                  <c:v>26.64</c:v>
                </c:pt>
                <c:pt idx="28">
                  <c:v>26.64</c:v>
                </c:pt>
                <c:pt idx="29">
                  <c:v>26.64</c:v>
                </c:pt>
                <c:pt idx="30">
                  <c:v>26.64</c:v>
                </c:pt>
                <c:pt idx="31">
                  <c:v>26.64</c:v>
                </c:pt>
                <c:pt idx="32">
                  <c:v>26.64</c:v>
                </c:pt>
                <c:pt idx="33">
                  <c:v>26.64</c:v>
                </c:pt>
                <c:pt idx="34">
                  <c:v>26.64</c:v>
                </c:pt>
                <c:pt idx="35">
                  <c:v>26.64</c:v>
                </c:pt>
                <c:pt idx="36">
                  <c:v>26.64</c:v>
                </c:pt>
                <c:pt idx="37">
                  <c:v>26.64</c:v>
                </c:pt>
                <c:pt idx="38">
                  <c:v>26.64</c:v>
                </c:pt>
                <c:pt idx="39">
                  <c:v>26.64</c:v>
                </c:pt>
                <c:pt idx="40">
                  <c:v>26.64</c:v>
                </c:pt>
                <c:pt idx="41">
                  <c:v>26.64</c:v>
                </c:pt>
                <c:pt idx="42">
                  <c:v>26.64</c:v>
                </c:pt>
                <c:pt idx="43">
                  <c:v>26.64</c:v>
                </c:pt>
                <c:pt idx="44">
                  <c:v>26.64</c:v>
                </c:pt>
                <c:pt idx="45">
                  <c:v>26.64</c:v>
                </c:pt>
                <c:pt idx="46">
                  <c:v>26.64</c:v>
                </c:pt>
                <c:pt idx="47">
                  <c:v>26.64</c:v>
                </c:pt>
                <c:pt idx="48">
                  <c:v>26.64</c:v>
                </c:pt>
                <c:pt idx="49">
                  <c:v>26.64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'Concourse A'!$G$1</c:f>
              <c:strCache>
                <c:ptCount val="1"/>
                <c:pt idx="0">
                  <c:v>delta from mean (xi - u)</c:v>
                </c:pt>
              </c:strCache>
            </c:strRef>
          </c:tx>
          <c:val>
            <c:numRef>
              <c:f>'Concourse A'!$G$2:$G$51</c:f>
            </c:numRef>
          </c:val>
          <c:smooth val="0"/>
        </c:ser>
        <c:ser>
          <c:idx val="3"/>
          <c:order val="3"/>
          <c:tx>
            <c:strRef>
              <c:f>'Concourse A'!$H$1</c:f>
              <c:strCache>
                <c:ptCount val="1"/>
                <c:pt idx="0">
                  <c:v>delta from mean squared(xi-u)^2</c:v>
                </c:pt>
              </c:strCache>
            </c:strRef>
          </c:tx>
          <c:val>
            <c:numRef>
              <c:f>'Concourse A'!$H$2:$H$51</c:f>
            </c:numRef>
          </c:val>
          <c:smooth val="0"/>
        </c:ser>
        <c:ser>
          <c:idx val="4"/>
          <c:order val="4"/>
          <c:tx>
            <c:strRef>
              <c:f>'Concourse A'!$I$1</c:f>
              <c:strCache>
                <c:ptCount val="1"/>
                <c:pt idx="0">
                  <c:v>LCL</c:v>
                </c:pt>
              </c:strCache>
            </c:strRef>
          </c:tx>
          <c:val>
            <c:numRef>
              <c:f>'Concourse A'!$I$2:$I$51</c:f>
              <c:numCache>
                <c:formatCode>0.00</c:formatCode>
                <c:ptCount val="50"/>
                <c:pt idx="0">
                  <c:v>15.323039277261763</c:v>
                </c:pt>
                <c:pt idx="1">
                  <c:v>15.323039277261763</c:v>
                </c:pt>
                <c:pt idx="2">
                  <c:v>15.323039277261763</c:v>
                </c:pt>
                <c:pt idx="3">
                  <c:v>15.323039277261763</c:v>
                </c:pt>
                <c:pt idx="4">
                  <c:v>15.323039277261763</c:v>
                </c:pt>
                <c:pt idx="5">
                  <c:v>15.323039277261763</c:v>
                </c:pt>
                <c:pt idx="6">
                  <c:v>15.323039277261763</c:v>
                </c:pt>
                <c:pt idx="7">
                  <c:v>15.323039277261763</c:v>
                </c:pt>
                <c:pt idx="8">
                  <c:v>15.323039277261763</c:v>
                </c:pt>
                <c:pt idx="9">
                  <c:v>15.323039277261763</c:v>
                </c:pt>
                <c:pt idx="10">
                  <c:v>15.323039277261763</c:v>
                </c:pt>
                <c:pt idx="11">
                  <c:v>15.323039277261763</c:v>
                </c:pt>
                <c:pt idx="12">
                  <c:v>15.323039277261763</c:v>
                </c:pt>
                <c:pt idx="13">
                  <c:v>15.323039277261763</c:v>
                </c:pt>
                <c:pt idx="14">
                  <c:v>15.323039277261763</c:v>
                </c:pt>
                <c:pt idx="15">
                  <c:v>15.323039277261763</c:v>
                </c:pt>
                <c:pt idx="16">
                  <c:v>15.323039277261763</c:v>
                </c:pt>
                <c:pt idx="17">
                  <c:v>15.323039277261763</c:v>
                </c:pt>
                <c:pt idx="18">
                  <c:v>15.323039277261763</c:v>
                </c:pt>
                <c:pt idx="19">
                  <c:v>15.323039277261763</c:v>
                </c:pt>
                <c:pt idx="20">
                  <c:v>15.323039277261763</c:v>
                </c:pt>
                <c:pt idx="21">
                  <c:v>15.323039277261763</c:v>
                </c:pt>
                <c:pt idx="22">
                  <c:v>15.323039277261763</c:v>
                </c:pt>
                <c:pt idx="23">
                  <c:v>15.323039277261763</c:v>
                </c:pt>
                <c:pt idx="24">
                  <c:v>15.323039277261763</c:v>
                </c:pt>
                <c:pt idx="25">
                  <c:v>15.323039277261763</c:v>
                </c:pt>
                <c:pt idx="26">
                  <c:v>15.323039277261763</c:v>
                </c:pt>
                <c:pt idx="27">
                  <c:v>15.323039277261763</c:v>
                </c:pt>
                <c:pt idx="28">
                  <c:v>15.323039277261763</c:v>
                </c:pt>
                <c:pt idx="29">
                  <c:v>15.323039277261763</c:v>
                </c:pt>
                <c:pt idx="30">
                  <c:v>15.323039277261763</c:v>
                </c:pt>
                <c:pt idx="31">
                  <c:v>15.323039277261763</c:v>
                </c:pt>
                <c:pt idx="32">
                  <c:v>15.323039277261763</c:v>
                </c:pt>
                <c:pt idx="33">
                  <c:v>15.323039277261763</c:v>
                </c:pt>
                <c:pt idx="34">
                  <c:v>15.323039277261763</c:v>
                </c:pt>
                <c:pt idx="35">
                  <c:v>15.323039277261763</c:v>
                </c:pt>
                <c:pt idx="36">
                  <c:v>15.323039277261763</c:v>
                </c:pt>
                <c:pt idx="37">
                  <c:v>15.323039277261763</c:v>
                </c:pt>
                <c:pt idx="38">
                  <c:v>15.323039277261763</c:v>
                </c:pt>
                <c:pt idx="39">
                  <c:v>15.323039277261763</c:v>
                </c:pt>
                <c:pt idx="40">
                  <c:v>15.323039277261763</c:v>
                </c:pt>
                <c:pt idx="41">
                  <c:v>15.323039277261763</c:v>
                </c:pt>
                <c:pt idx="42">
                  <c:v>15.323039277261763</c:v>
                </c:pt>
                <c:pt idx="43">
                  <c:v>15.323039277261763</c:v>
                </c:pt>
                <c:pt idx="44">
                  <c:v>15.323039277261763</c:v>
                </c:pt>
                <c:pt idx="45">
                  <c:v>15.323039277261763</c:v>
                </c:pt>
                <c:pt idx="46">
                  <c:v>15.323039277261763</c:v>
                </c:pt>
                <c:pt idx="47">
                  <c:v>15.323039277261763</c:v>
                </c:pt>
                <c:pt idx="48">
                  <c:v>15.323039277261763</c:v>
                </c:pt>
                <c:pt idx="49">
                  <c:v>15.323039277261763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'Concourse A'!$J$1</c:f>
              <c:strCache>
                <c:ptCount val="1"/>
                <c:pt idx="0">
                  <c:v>UCL</c:v>
                </c:pt>
              </c:strCache>
            </c:strRef>
          </c:tx>
          <c:val>
            <c:numRef>
              <c:f>'Concourse A'!$J$2:$J$51</c:f>
              <c:numCache>
                <c:formatCode>0.00</c:formatCode>
                <c:ptCount val="50"/>
                <c:pt idx="0">
                  <c:v>37.956960722738238</c:v>
                </c:pt>
                <c:pt idx="1">
                  <c:v>37.956960722738238</c:v>
                </c:pt>
                <c:pt idx="2">
                  <c:v>37.956960722738238</c:v>
                </c:pt>
                <c:pt idx="3">
                  <c:v>37.956960722738238</c:v>
                </c:pt>
                <c:pt idx="4">
                  <c:v>37.956960722738238</c:v>
                </c:pt>
                <c:pt idx="5">
                  <c:v>37.956960722738238</c:v>
                </c:pt>
                <c:pt idx="6">
                  <c:v>37.956960722738238</c:v>
                </c:pt>
                <c:pt idx="7">
                  <c:v>37.956960722738238</c:v>
                </c:pt>
                <c:pt idx="8">
                  <c:v>37.956960722738238</c:v>
                </c:pt>
                <c:pt idx="9">
                  <c:v>37.956960722738238</c:v>
                </c:pt>
                <c:pt idx="10">
                  <c:v>37.956960722738238</c:v>
                </c:pt>
                <c:pt idx="11">
                  <c:v>37.956960722738238</c:v>
                </c:pt>
                <c:pt idx="12">
                  <c:v>37.956960722738238</c:v>
                </c:pt>
                <c:pt idx="13">
                  <c:v>37.956960722738238</c:v>
                </c:pt>
                <c:pt idx="14">
                  <c:v>37.956960722738238</c:v>
                </c:pt>
                <c:pt idx="15">
                  <c:v>37.956960722738238</c:v>
                </c:pt>
                <c:pt idx="16">
                  <c:v>37.956960722738238</c:v>
                </c:pt>
                <c:pt idx="17">
                  <c:v>37.956960722738238</c:v>
                </c:pt>
                <c:pt idx="18">
                  <c:v>37.956960722738238</c:v>
                </c:pt>
                <c:pt idx="19">
                  <c:v>37.956960722738238</c:v>
                </c:pt>
                <c:pt idx="20">
                  <c:v>37.956960722738238</c:v>
                </c:pt>
                <c:pt idx="21">
                  <c:v>37.956960722738238</c:v>
                </c:pt>
                <c:pt idx="22">
                  <c:v>37.956960722738238</c:v>
                </c:pt>
                <c:pt idx="23">
                  <c:v>37.956960722738238</c:v>
                </c:pt>
                <c:pt idx="24">
                  <c:v>37.956960722738238</c:v>
                </c:pt>
                <c:pt idx="25">
                  <c:v>37.956960722738238</c:v>
                </c:pt>
                <c:pt idx="26">
                  <c:v>37.956960722738238</c:v>
                </c:pt>
                <c:pt idx="27">
                  <c:v>37.956960722738238</c:v>
                </c:pt>
                <c:pt idx="28">
                  <c:v>37.956960722738238</c:v>
                </c:pt>
                <c:pt idx="29">
                  <c:v>37.956960722738238</c:v>
                </c:pt>
                <c:pt idx="30">
                  <c:v>37.956960722738238</c:v>
                </c:pt>
                <c:pt idx="31">
                  <c:v>37.956960722738238</c:v>
                </c:pt>
                <c:pt idx="32">
                  <c:v>37.956960722738238</c:v>
                </c:pt>
                <c:pt idx="33">
                  <c:v>37.956960722738238</c:v>
                </c:pt>
                <c:pt idx="34">
                  <c:v>37.956960722738238</c:v>
                </c:pt>
                <c:pt idx="35">
                  <c:v>37.956960722738238</c:v>
                </c:pt>
                <c:pt idx="36">
                  <c:v>37.956960722738238</c:v>
                </c:pt>
                <c:pt idx="37">
                  <c:v>37.956960722738238</c:v>
                </c:pt>
                <c:pt idx="38">
                  <c:v>37.956960722738238</c:v>
                </c:pt>
                <c:pt idx="39">
                  <c:v>37.956960722738238</c:v>
                </c:pt>
                <c:pt idx="40">
                  <c:v>37.956960722738238</c:v>
                </c:pt>
                <c:pt idx="41">
                  <c:v>37.956960722738238</c:v>
                </c:pt>
                <c:pt idx="42">
                  <c:v>37.956960722738238</c:v>
                </c:pt>
                <c:pt idx="43">
                  <c:v>37.956960722738238</c:v>
                </c:pt>
                <c:pt idx="44">
                  <c:v>37.956960722738238</c:v>
                </c:pt>
                <c:pt idx="45">
                  <c:v>37.956960722738238</c:v>
                </c:pt>
                <c:pt idx="46">
                  <c:v>37.956960722738238</c:v>
                </c:pt>
                <c:pt idx="47">
                  <c:v>37.956960722738238</c:v>
                </c:pt>
                <c:pt idx="48">
                  <c:v>37.956960722738238</c:v>
                </c:pt>
                <c:pt idx="49">
                  <c:v>37.956960722738238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40352"/>
        <c:axId val="48346240"/>
      </c:lineChart>
      <c:catAx>
        <c:axId val="48340352"/>
        <c:scaling>
          <c:orientation val="minMax"/>
        </c:scaling>
        <c:delete val="0"/>
        <c:axPos val="b"/>
        <c:majorTickMark val="out"/>
        <c:minorTickMark val="none"/>
        <c:tickLblPos val="nextTo"/>
        <c:crossAx val="48346240"/>
        <c:crosses val="autoZero"/>
        <c:auto val="1"/>
        <c:lblAlgn val="ctr"/>
        <c:lblOffset val="100"/>
        <c:noMultiLvlLbl val="0"/>
      </c:catAx>
      <c:valAx>
        <c:axId val="4834624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483403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'Concourse B'!$E$1</c:f>
              <c:strCache>
                <c:ptCount val="1"/>
                <c:pt idx="0">
                  <c:v>Time</c:v>
                </c:pt>
              </c:strCache>
            </c:strRef>
          </c:tx>
          <c:val>
            <c:numRef>
              <c:f>'Concourse B'!$E$2:$E$51</c:f>
              <c:numCache>
                <c:formatCode>0.00</c:formatCode>
                <c:ptCount val="50"/>
                <c:pt idx="0">
                  <c:v>30</c:v>
                </c:pt>
                <c:pt idx="1">
                  <c:v>26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25</c:v>
                </c:pt>
                <c:pt idx="13">
                  <c:v>21</c:v>
                </c:pt>
                <c:pt idx="14">
                  <c:v>20</c:v>
                </c:pt>
                <c:pt idx="15">
                  <c:v>22</c:v>
                </c:pt>
                <c:pt idx="16">
                  <c:v>27</c:v>
                </c:pt>
                <c:pt idx="17">
                  <c:v>29</c:v>
                </c:pt>
                <c:pt idx="18">
                  <c:v>28</c:v>
                </c:pt>
                <c:pt idx="19">
                  <c:v>30</c:v>
                </c:pt>
                <c:pt idx="20">
                  <c:v>27</c:v>
                </c:pt>
                <c:pt idx="21">
                  <c:v>30</c:v>
                </c:pt>
                <c:pt idx="22">
                  <c:v>28</c:v>
                </c:pt>
                <c:pt idx="23">
                  <c:v>29</c:v>
                </c:pt>
                <c:pt idx="24">
                  <c:v>23</c:v>
                </c:pt>
                <c:pt idx="25">
                  <c:v>29</c:v>
                </c:pt>
                <c:pt idx="26">
                  <c:v>20</c:v>
                </c:pt>
                <c:pt idx="27">
                  <c:v>25</c:v>
                </c:pt>
                <c:pt idx="28">
                  <c:v>21</c:v>
                </c:pt>
                <c:pt idx="29">
                  <c:v>24</c:v>
                </c:pt>
                <c:pt idx="30">
                  <c:v>23</c:v>
                </c:pt>
                <c:pt idx="31">
                  <c:v>29</c:v>
                </c:pt>
                <c:pt idx="32">
                  <c:v>28</c:v>
                </c:pt>
                <c:pt idx="33">
                  <c:v>24</c:v>
                </c:pt>
                <c:pt idx="34">
                  <c:v>29</c:v>
                </c:pt>
                <c:pt idx="35">
                  <c:v>29</c:v>
                </c:pt>
                <c:pt idx="36">
                  <c:v>29</c:v>
                </c:pt>
                <c:pt idx="37">
                  <c:v>25</c:v>
                </c:pt>
                <c:pt idx="38">
                  <c:v>25</c:v>
                </c:pt>
                <c:pt idx="39">
                  <c:v>24</c:v>
                </c:pt>
                <c:pt idx="40">
                  <c:v>19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24</c:v>
                </c:pt>
                <c:pt idx="45">
                  <c:v>19</c:v>
                </c:pt>
                <c:pt idx="46">
                  <c:v>29</c:v>
                </c:pt>
                <c:pt idx="47">
                  <c:v>19</c:v>
                </c:pt>
                <c:pt idx="48">
                  <c:v>25</c:v>
                </c:pt>
                <c:pt idx="49">
                  <c:v>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'Concourse B'!$F$1</c:f>
              <c:strCache>
                <c:ptCount val="1"/>
                <c:pt idx="0">
                  <c:v>Center Line</c:v>
                </c:pt>
              </c:strCache>
            </c:strRef>
          </c:tx>
          <c:val>
            <c:numRef>
              <c:f>'Concourse B'!$F$2:$F$51</c:f>
              <c:numCache>
                <c:formatCode>0.00</c:formatCode>
                <c:ptCount val="50"/>
                <c:pt idx="0">
                  <c:v>25.7</c:v>
                </c:pt>
                <c:pt idx="1">
                  <c:v>25.7</c:v>
                </c:pt>
                <c:pt idx="2">
                  <c:v>25.7</c:v>
                </c:pt>
                <c:pt idx="3">
                  <c:v>25.7</c:v>
                </c:pt>
                <c:pt idx="4">
                  <c:v>25.7</c:v>
                </c:pt>
                <c:pt idx="5">
                  <c:v>25.7</c:v>
                </c:pt>
                <c:pt idx="6">
                  <c:v>25.7</c:v>
                </c:pt>
                <c:pt idx="7">
                  <c:v>25.7</c:v>
                </c:pt>
                <c:pt idx="8">
                  <c:v>25.7</c:v>
                </c:pt>
                <c:pt idx="9">
                  <c:v>25.7</c:v>
                </c:pt>
                <c:pt idx="10">
                  <c:v>25.7</c:v>
                </c:pt>
                <c:pt idx="11">
                  <c:v>25.7</c:v>
                </c:pt>
                <c:pt idx="12">
                  <c:v>25.7</c:v>
                </c:pt>
                <c:pt idx="13">
                  <c:v>25.7</c:v>
                </c:pt>
                <c:pt idx="14">
                  <c:v>25.7</c:v>
                </c:pt>
                <c:pt idx="15">
                  <c:v>25.7</c:v>
                </c:pt>
                <c:pt idx="16">
                  <c:v>25.7</c:v>
                </c:pt>
                <c:pt idx="17">
                  <c:v>25.7</c:v>
                </c:pt>
                <c:pt idx="18">
                  <c:v>25.7</c:v>
                </c:pt>
                <c:pt idx="19">
                  <c:v>25.7</c:v>
                </c:pt>
                <c:pt idx="20">
                  <c:v>25.7</c:v>
                </c:pt>
                <c:pt idx="21">
                  <c:v>25.7</c:v>
                </c:pt>
                <c:pt idx="22">
                  <c:v>25.7</c:v>
                </c:pt>
                <c:pt idx="23">
                  <c:v>25.7</c:v>
                </c:pt>
                <c:pt idx="24">
                  <c:v>25.7</c:v>
                </c:pt>
                <c:pt idx="25">
                  <c:v>25.7</c:v>
                </c:pt>
                <c:pt idx="26">
                  <c:v>25.7</c:v>
                </c:pt>
                <c:pt idx="27">
                  <c:v>25.7</c:v>
                </c:pt>
                <c:pt idx="28">
                  <c:v>25.7</c:v>
                </c:pt>
                <c:pt idx="29">
                  <c:v>25.7</c:v>
                </c:pt>
                <c:pt idx="30">
                  <c:v>25.7</c:v>
                </c:pt>
                <c:pt idx="31">
                  <c:v>25.7</c:v>
                </c:pt>
                <c:pt idx="32">
                  <c:v>25.7</c:v>
                </c:pt>
                <c:pt idx="33">
                  <c:v>25.7</c:v>
                </c:pt>
                <c:pt idx="34">
                  <c:v>25.7</c:v>
                </c:pt>
                <c:pt idx="35">
                  <c:v>25.7</c:v>
                </c:pt>
                <c:pt idx="36">
                  <c:v>25.7</c:v>
                </c:pt>
                <c:pt idx="37">
                  <c:v>25.7</c:v>
                </c:pt>
                <c:pt idx="38">
                  <c:v>25.7</c:v>
                </c:pt>
                <c:pt idx="39">
                  <c:v>25.7</c:v>
                </c:pt>
                <c:pt idx="40">
                  <c:v>25.7</c:v>
                </c:pt>
                <c:pt idx="41">
                  <c:v>25.7</c:v>
                </c:pt>
                <c:pt idx="42">
                  <c:v>25.7</c:v>
                </c:pt>
                <c:pt idx="43">
                  <c:v>25.7</c:v>
                </c:pt>
                <c:pt idx="44">
                  <c:v>25.7</c:v>
                </c:pt>
                <c:pt idx="45">
                  <c:v>25.7</c:v>
                </c:pt>
                <c:pt idx="46">
                  <c:v>25.7</c:v>
                </c:pt>
                <c:pt idx="47">
                  <c:v>25.7</c:v>
                </c:pt>
                <c:pt idx="48">
                  <c:v>25.7</c:v>
                </c:pt>
                <c:pt idx="49">
                  <c:v>25.7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'Concourse A'!$G$1</c:f>
              <c:strCache>
                <c:ptCount val="1"/>
                <c:pt idx="0">
                  <c:v>delta from mean (xi - u)</c:v>
                </c:pt>
              </c:strCache>
            </c:strRef>
          </c:tx>
          <c:val>
            <c:numRef>
              <c:f>'Concourse A'!$G$2:$G$51</c:f>
            </c:numRef>
          </c:val>
          <c:smooth val="0"/>
        </c:ser>
        <c:ser>
          <c:idx val="3"/>
          <c:order val="3"/>
          <c:tx>
            <c:strRef>
              <c:f>'Concourse A'!$H$1</c:f>
              <c:strCache>
                <c:ptCount val="1"/>
                <c:pt idx="0">
                  <c:v>delta from mean squared(xi-u)^2</c:v>
                </c:pt>
              </c:strCache>
            </c:strRef>
          </c:tx>
          <c:val>
            <c:numRef>
              <c:f>'Concourse A'!$H$2:$H$51</c:f>
            </c:numRef>
          </c:val>
          <c:smooth val="0"/>
        </c:ser>
        <c:ser>
          <c:idx val="4"/>
          <c:order val="4"/>
          <c:tx>
            <c:strRef>
              <c:f>'Concourse B'!$I$1</c:f>
              <c:strCache>
                <c:ptCount val="1"/>
                <c:pt idx="0">
                  <c:v>LCL</c:v>
                </c:pt>
              </c:strCache>
            </c:strRef>
          </c:tx>
          <c:val>
            <c:numRef>
              <c:f>'Concourse B'!$I$2:$I$51</c:f>
              <c:numCache>
                <c:formatCode>0.00</c:formatCode>
                <c:ptCount val="50"/>
                <c:pt idx="0">
                  <c:v>15.320693664796282</c:v>
                </c:pt>
                <c:pt idx="1">
                  <c:v>15.320693664796282</c:v>
                </c:pt>
                <c:pt idx="2">
                  <c:v>15.320693664796282</c:v>
                </c:pt>
                <c:pt idx="3">
                  <c:v>15.320693664796282</c:v>
                </c:pt>
                <c:pt idx="4">
                  <c:v>15.320693664796282</c:v>
                </c:pt>
                <c:pt idx="5">
                  <c:v>15.320693664796282</c:v>
                </c:pt>
                <c:pt idx="6">
                  <c:v>15.320693664796282</c:v>
                </c:pt>
                <c:pt idx="7">
                  <c:v>15.320693664796282</c:v>
                </c:pt>
                <c:pt idx="8">
                  <c:v>15.320693664796282</c:v>
                </c:pt>
                <c:pt idx="9">
                  <c:v>15.320693664796282</c:v>
                </c:pt>
                <c:pt idx="10">
                  <c:v>15.320693664796282</c:v>
                </c:pt>
                <c:pt idx="11">
                  <c:v>15.320693664796282</c:v>
                </c:pt>
                <c:pt idx="12">
                  <c:v>15.320693664796282</c:v>
                </c:pt>
                <c:pt idx="13">
                  <c:v>15.320693664796282</c:v>
                </c:pt>
                <c:pt idx="14">
                  <c:v>15.320693664796282</c:v>
                </c:pt>
                <c:pt idx="15">
                  <c:v>15.320693664796282</c:v>
                </c:pt>
                <c:pt idx="16">
                  <c:v>15.320693664796282</c:v>
                </c:pt>
                <c:pt idx="17">
                  <c:v>15.320693664796282</c:v>
                </c:pt>
                <c:pt idx="18">
                  <c:v>15.320693664796282</c:v>
                </c:pt>
                <c:pt idx="19">
                  <c:v>15.320693664796282</c:v>
                </c:pt>
                <c:pt idx="20">
                  <c:v>15.320693664796282</c:v>
                </c:pt>
                <c:pt idx="21">
                  <c:v>15.320693664796282</c:v>
                </c:pt>
                <c:pt idx="22">
                  <c:v>15.320693664796282</c:v>
                </c:pt>
                <c:pt idx="23">
                  <c:v>15.320693664796282</c:v>
                </c:pt>
                <c:pt idx="24">
                  <c:v>15.320693664796282</c:v>
                </c:pt>
                <c:pt idx="25">
                  <c:v>15.320693664796282</c:v>
                </c:pt>
                <c:pt idx="26">
                  <c:v>15.320693664796282</c:v>
                </c:pt>
                <c:pt idx="27">
                  <c:v>15.320693664796282</c:v>
                </c:pt>
                <c:pt idx="28">
                  <c:v>15.320693664796282</c:v>
                </c:pt>
                <c:pt idx="29">
                  <c:v>15.320693664796282</c:v>
                </c:pt>
                <c:pt idx="30">
                  <c:v>15.320693664796282</c:v>
                </c:pt>
                <c:pt idx="31">
                  <c:v>15.320693664796282</c:v>
                </c:pt>
                <c:pt idx="32">
                  <c:v>15.320693664796282</c:v>
                </c:pt>
                <c:pt idx="33">
                  <c:v>15.320693664796282</c:v>
                </c:pt>
                <c:pt idx="34">
                  <c:v>15.320693664796282</c:v>
                </c:pt>
                <c:pt idx="35">
                  <c:v>15.320693664796282</c:v>
                </c:pt>
                <c:pt idx="36">
                  <c:v>15.320693664796282</c:v>
                </c:pt>
                <c:pt idx="37">
                  <c:v>15.320693664796282</c:v>
                </c:pt>
                <c:pt idx="38">
                  <c:v>15.320693664796282</c:v>
                </c:pt>
                <c:pt idx="39">
                  <c:v>15.320693664796282</c:v>
                </c:pt>
                <c:pt idx="40">
                  <c:v>15.320693664796282</c:v>
                </c:pt>
                <c:pt idx="41">
                  <c:v>15.320693664796282</c:v>
                </c:pt>
                <c:pt idx="42">
                  <c:v>15.320693664796282</c:v>
                </c:pt>
                <c:pt idx="43">
                  <c:v>15.320693664796282</c:v>
                </c:pt>
                <c:pt idx="44">
                  <c:v>15.320693664796282</c:v>
                </c:pt>
                <c:pt idx="45">
                  <c:v>15.320693664796282</c:v>
                </c:pt>
                <c:pt idx="46">
                  <c:v>15.320693664796282</c:v>
                </c:pt>
                <c:pt idx="47">
                  <c:v>15.320693664796282</c:v>
                </c:pt>
                <c:pt idx="48">
                  <c:v>15.320693664796282</c:v>
                </c:pt>
                <c:pt idx="49">
                  <c:v>15.320693664796282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'Concourse B'!$J$1</c:f>
              <c:strCache>
                <c:ptCount val="1"/>
                <c:pt idx="0">
                  <c:v>UCL</c:v>
                </c:pt>
              </c:strCache>
            </c:strRef>
          </c:tx>
          <c:val>
            <c:numRef>
              <c:f>'Concourse B'!$J$2:$J$51</c:f>
              <c:numCache>
                <c:formatCode>0.00</c:formatCode>
                <c:ptCount val="50"/>
                <c:pt idx="0">
                  <c:v>36.079306335203718</c:v>
                </c:pt>
                <c:pt idx="1">
                  <c:v>36.079306335203718</c:v>
                </c:pt>
                <c:pt idx="2">
                  <c:v>36.079306335203718</c:v>
                </c:pt>
                <c:pt idx="3">
                  <c:v>36.079306335203718</c:v>
                </c:pt>
                <c:pt idx="4">
                  <c:v>36.079306335203718</c:v>
                </c:pt>
                <c:pt idx="5">
                  <c:v>36.079306335203718</c:v>
                </c:pt>
                <c:pt idx="6">
                  <c:v>36.079306335203718</c:v>
                </c:pt>
                <c:pt idx="7">
                  <c:v>36.079306335203718</c:v>
                </c:pt>
                <c:pt idx="8">
                  <c:v>36.079306335203718</c:v>
                </c:pt>
                <c:pt idx="9">
                  <c:v>36.079306335203718</c:v>
                </c:pt>
                <c:pt idx="10">
                  <c:v>36.079306335203718</c:v>
                </c:pt>
                <c:pt idx="11">
                  <c:v>36.079306335203718</c:v>
                </c:pt>
                <c:pt idx="12">
                  <c:v>36.079306335203718</c:v>
                </c:pt>
                <c:pt idx="13">
                  <c:v>36.079306335203718</c:v>
                </c:pt>
                <c:pt idx="14">
                  <c:v>36.079306335203718</c:v>
                </c:pt>
                <c:pt idx="15">
                  <c:v>36.079306335203718</c:v>
                </c:pt>
                <c:pt idx="16">
                  <c:v>36.079306335203718</c:v>
                </c:pt>
                <c:pt idx="17">
                  <c:v>36.079306335203718</c:v>
                </c:pt>
                <c:pt idx="18">
                  <c:v>36.079306335203718</c:v>
                </c:pt>
                <c:pt idx="19">
                  <c:v>36.079306335203718</c:v>
                </c:pt>
                <c:pt idx="20">
                  <c:v>36.079306335203718</c:v>
                </c:pt>
                <c:pt idx="21">
                  <c:v>36.079306335203718</c:v>
                </c:pt>
                <c:pt idx="22">
                  <c:v>36.079306335203718</c:v>
                </c:pt>
                <c:pt idx="23">
                  <c:v>36.079306335203718</c:v>
                </c:pt>
                <c:pt idx="24">
                  <c:v>36.079306335203718</c:v>
                </c:pt>
                <c:pt idx="25">
                  <c:v>36.079306335203718</c:v>
                </c:pt>
                <c:pt idx="26">
                  <c:v>36.079306335203718</c:v>
                </c:pt>
                <c:pt idx="27">
                  <c:v>36.079306335203718</c:v>
                </c:pt>
                <c:pt idx="28">
                  <c:v>36.079306335203718</c:v>
                </c:pt>
                <c:pt idx="29">
                  <c:v>36.079306335203718</c:v>
                </c:pt>
                <c:pt idx="30">
                  <c:v>36.079306335203718</c:v>
                </c:pt>
                <c:pt idx="31">
                  <c:v>36.079306335203718</c:v>
                </c:pt>
                <c:pt idx="32">
                  <c:v>36.079306335203718</c:v>
                </c:pt>
                <c:pt idx="33">
                  <c:v>36.079306335203718</c:v>
                </c:pt>
                <c:pt idx="34">
                  <c:v>36.079306335203718</c:v>
                </c:pt>
                <c:pt idx="35">
                  <c:v>36.079306335203718</c:v>
                </c:pt>
                <c:pt idx="36">
                  <c:v>36.079306335203718</c:v>
                </c:pt>
                <c:pt idx="37">
                  <c:v>36.079306335203718</c:v>
                </c:pt>
                <c:pt idx="38">
                  <c:v>36.079306335203718</c:v>
                </c:pt>
                <c:pt idx="39">
                  <c:v>36.079306335203718</c:v>
                </c:pt>
                <c:pt idx="40">
                  <c:v>36.079306335203718</c:v>
                </c:pt>
                <c:pt idx="41">
                  <c:v>36.079306335203718</c:v>
                </c:pt>
                <c:pt idx="42">
                  <c:v>36.079306335203718</c:v>
                </c:pt>
                <c:pt idx="43">
                  <c:v>36.079306335203718</c:v>
                </c:pt>
                <c:pt idx="44">
                  <c:v>36.079306335203718</c:v>
                </c:pt>
                <c:pt idx="45">
                  <c:v>36.079306335203718</c:v>
                </c:pt>
                <c:pt idx="46">
                  <c:v>36.079306335203718</c:v>
                </c:pt>
                <c:pt idx="47">
                  <c:v>36.079306335203718</c:v>
                </c:pt>
                <c:pt idx="48">
                  <c:v>36.079306335203718</c:v>
                </c:pt>
                <c:pt idx="49">
                  <c:v>36.079306335203718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70368"/>
        <c:axId val="50571904"/>
      </c:lineChart>
      <c:catAx>
        <c:axId val="50570368"/>
        <c:scaling>
          <c:orientation val="minMax"/>
        </c:scaling>
        <c:delete val="0"/>
        <c:axPos val="b"/>
        <c:majorTickMark val="out"/>
        <c:minorTickMark val="none"/>
        <c:tickLblPos val="nextTo"/>
        <c:crossAx val="50571904"/>
        <c:crosses val="autoZero"/>
        <c:auto val="1"/>
        <c:lblAlgn val="ctr"/>
        <c:lblOffset val="100"/>
        <c:noMultiLvlLbl val="0"/>
      </c:catAx>
      <c:valAx>
        <c:axId val="505719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505703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306918</xdr:colOff>
      <xdr:row>2</xdr:row>
      <xdr:rowOff>232833</xdr:rowOff>
    </xdr:from>
    <xdr:to>
      <xdr:col>27</xdr:col>
      <xdr:colOff>603250</xdr:colOff>
      <xdr:row>23</xdr:row>
      <xdr:rowOff>74083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328084</xdr:colOff>
      <xdr:row>6</xdr:row>
      <xdr:rowOff>10582</xdr:rowOff>
    </xdr:from>
    <xdr:to>
      <xdr:col>28</xdr:col>
      <xdr:colOff>10583</xdr:colOff>
      <xdr:row>26</xdr:row>
      <xdr:rowOff>116416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9"/>
  <sheetViews>
    <sheetView topLeftCell="A28" zoomScale="90" zoomScaleNormal="90" workbookViewId="0">
      <selection activeCell="B22" sqref="B22"/>
    </sheetView>
  </sheetViews>
  <sheetFormatPr defaultRowHeight="15" x14ac:dyDescent="0.25"/>
  <cols>
    <col min="1" max="1" width="12.140625" customWidth="1"/>
    <col min="3" max="4" width="11.7109375" customWidth="1"/>
    <col min="5" max="5" width="12.42578125" customWidth="1"/>
    <col min="6" max="6" width="17.140625" customWidth="1"/>
    <col min="7" max="7" width="22.85546875" hidden="1" customWidth="1"/>
    <col min="8" max="8" width="33.140625" hidden="1" customWidth="1"/>
    <col min="9" max="10" width="19.7109375" style="10" customWidth="1"/>
    <col min="11" max="11" width="16.140625" hidden="1" customWidth="1"/>
    <col min="12" max="12" width="15.85546875" hidden="1" customWidth="1"/>
    <col min="13" max="13" width="17.85546875" hidden="1" customWidth="1"/>
    <col min="14" max="14" width="18.7109375" hidden="1" customWidth="1"/>
    <col min="15" max="15" width="0" hidden="1" customWidth="1"/>
    <col min="16" max="16" width="18.7109375" hidden="1" customWidth="1"/>
  </cols>
  <sheetData>
    <row r="1" spans="1:21" x14ac:dyDescent="0.25">
      <c r="A1" s="6" t="s">
        <v>1</v>
      </c>
      <c r="B1" s="6" t="s">
        <v>19</v>
      </c>
      <c r="C1" s="6" t="s">
        <v>18</v>
      </c>
      <c r="D1" s="6" t="s">
        <v>20</v>
      </c>
      <c r="E1" s="6" t="s">
        <v>12</v>
      </c>
      <c r="F1" s="15" t="s">
        <v>21</v>
      </c>
      <c r="G1" s="6" t="s">
        <v>8</v>
      </c>
      <c r="H1" s="6" t="s">
        <v>17</v>
      </c>
      <c r="I1" s="15" t="s">
        <v>11</v>
      </c>
      <c r="J1" s="15" t="s">
        <v>10</v>
      </c>
      <c r="K1" s="2" t="s">
        <v>13</v>
      </c>
      <c r="L1" s="2" t="s">
        <v>2</v>
      </c>
      <c r="M1" s="2" t="s">
        <v>14</v>
      </c>
      <c r="N1" s="2" t="s">
        <v>15</v>
      </c>
      <c r="O1" s="2" t="s">
        <v>16</v>
      </c>
    </row>
    <row r="2" spans="1:21" ht="21.75" thickBot="1" x14ac:dyDescent="0.4">
      <c r="A2" s="7">
        <v>41125</v>
      </c>
      <c r="B2" s="18">
        <v>7901</v>
      </c>
      <c r="C2" s="13" t="s">
        <v>0</v>
      </c>
      <c r="D2" s="13">
        <v>1</v>
      </c>
      <c r="E2" s="8">
        <v>30</v>
      </c>
      <c r="F2" s="14">
        <f t="shared" ref="F2:F33" si="0">SUM($E$2:$E$51)/COUNT($E$2:$E$51)</f>
        <v>26.64</v>
      </c>
      <c r="G2" s="9">
        <f>+(E2-F2)</f>
        <v>3.3599999999999994</v>
      </c>
      <c r="H2" s="9">
        <f>+G2^2</f>
        <v>11.289599999999997</v>
      </c>
      <c r="I2" s="14">
        <f t="shared" ref="I2:I8" si="1">+F2-3*$H$53</f>
        <v>15.323039277261763</v>
      </c>
      <c r="J2" s="14">
        <f t="shared" ref="J2:J8" si="2">+F2+3*$H$53</f>
        <v>37.956960722738238</v>
      </c>
      <c r="K2">
        <f ca="1">+RANDBETWEEN(50,90)</f>
        <v>61</v>
      </c>
      <c r="L2" t="s">
        <v>3</v>
      </c>
      <c r="M2" s="1">
        <v>41090</v>
      </c>
      <c r="N2">
        <v>936</v>
      </c>
      <c r="O2" t="s">
        <v>0</v>
      </c>
      <c r="R2" s="16" t="s">
        <v>24</v>
      </c>
    </row>
    <row r="3" spans="1:21" ht="21.75" thickBot="1" x14ac:dyDescent="0.4">
      <c r="A3" s="7">
        <v>41125</v>
      </c>
      <c r="B3" s="18">
        <v>1004</v>
      </c>
      <c r="C3" s="13" t="s">
        <v>0</v>
      </c>
      <c r="D3" s="13">
        <v>2</v>
      </c>
      <c r="E3" s="8">
        <v>26</v>
      </c>
      <c r="F3" s="14">
        <f t="shared" si="0"/>
        <v>26.64</v>
      </c>
      <c r="G3" s="9">
        <f t="shared" ref="G3:G51" si="3">+(E3-F3)</f>
        <v>-0.64000000000000057</v>
      </c>
      <c r="H3" s="9">
        <f t="shared" ref="H3:H51" si="4">+G3^2</f>
        <v>0.40960000000000074</v>
      </c>
      <c r="I3" s="14">
        <f t="shared" si="1"/>
        <v>15.323039277261763</v>
      </c>
      <c r="J3" s="14">
        <f t="shared" si="2"/>
        <v>37.956960722738238</v>
      </c>
      <c r="K3">
        <f t="shared" ref="K3:K72" ca="1" si="5">+RANDBETWEEN(50,90)</f>
        <v>62</v>
      </c>
      <c r="L3" t="s">
        <v>3</v>
      </c>
      <c r="M3" s="1">
        <v>41090</v>
      </c>
      <c r="O3" t="s">
        <v>0</v>
      </c>
      <c r="R3" s="16"/>
      <c r="U3" s="16" t="s">
        <v>23</v>
      </c>
    </row>
    <row r="4" spans="1:21" ht="15.75" thickBot="1" x14ac:dyDescent="0.3">
      <c r="A4" s="7">
        <v>41125</v>
      </c>
      <c r="B4" s="18">
        <v>9654</v>
      </c>
      <c r="C4" s="13" t="s">
        <v>0</v>
      </c>
      <c r="D4" s="13">
        <v>3</v>
      </c>
      <c r="E4" s="8">
        <v>28</v>
      </c>
      <c r="F4" s="14">
        <f t="shared" si="0"/>
        <v>26.64</v>
      </c>
      <c r="G4" s="9">
        <f t="shared" si="3"/>
        <v>1.3599999999999994</v>
      </c>
      <c r="H4" s="9">
        <f t="shared" si="4"/>
        <v>1.8495999999999984</v>
      </c>
      <c r="I4" s="14">
        <f t="shared" si="1"/>
        <v>15.323039277261763</v>
      </c>
      <c r="J4" s="14">
        <f t="shared" si="2"/>
        <v>37.956960722738238</v>
      </c>
      <c r="K4">
        <f t="shared" ca="1" si="5"/>
        <v>50</v>
      </c>
      <c r="L4" t="s">
        <v>4</v>
      </c>
      <c r="M4" s="1">
        <v>41090</v>
      </c>
      <c r="O4" t="s">
        <v>0</v>
      </c>
    </row>
    <row r="5" spans="1:21" ht="15.75" thickBot="1" x14ac:dyDescent="0.3">
      <c r="A5" s="7">
        <v>41125</v>
      </c>
      <c r="B5" s="18">
        <v>2626</v>
      </c>
      <c r="C5" s="13" t="s">
        <v>0</v>
      </c>
      <c r="D5" s="13">
        <v>4</v>
      </c>
      <c r="E5" s="8">
        <v>27</v>
      </c>
      <c r="F5" s="14">
        <f t="shared" si="0"/>
        <v>26.64</v>
      </c>
      <c r="G5" s="9">
        <f t="shared" si="3"/>
        <v>0.35999999999999943</v>
      </c>
      <c r="H5" s="9">
        <f t="shared" si="4"/>
        <v>0.1295999999999996</v>
      </c>
      <c r="I5" s="14">
        <f t="shared" si="1"/>
        <v>15.323039277261763</v>
      </c>
      <c r="J5" s="14">
        <f t="shared" si="2"/>
        <v>37.956960722738238</v>
      </c>
      <c r="K5">
        <f t="shared" ca="1" si="5"/>
        <v>86</v>
      </c>
      <c r="L5" t="s">
        <v>4</v>
      </c>
      <c r="M5" s="1">
        <v>41090</v>
      </c>
      <c r="O5" t="s">
        <v>0</v>
      </c>
    </row>
    <row r="6" spans="1:21" ht="15.75" thickBot="1" x14ac:dyDescent="0.3">
      <c r="A6" s="7">
        <v>41125</v>
      </c>
      <c r="B6" s="18">
        <v>1798</v>
      </c>
      <c r="C6" s="13" t="s">
        <v>0</v>
      </c>
      <c r="D6" s="13">
        <v>5</v>
      </c>
      <c r="E6" s="8">
        <v>26</v>
      </c>
      <c r="F6" s="14">
        <f t="shared" si="0"/>
        <v>26.64</v>
      </c>
      <c r="G6" s="9">
        <f t="shared" si="3"/>
        <v>-0.64000000000000057</v>
      </c>
      <c r="H6" s="9">
        <f t="shared" si="4"/>
        <v>0.40960000000000074</v>
      </c>
      <c r="I6" s="14">
        <f t="shared" si="1"/>
        <v>15.323039277261763</v>
      </c>
      <c r="J6" s="14">
        <f t="shared" si="2"/>
        <v>37.956960722738238</v>
      </c>
      <c r="K6">
        <f t="shared" ca="1" si="5"/>
        <v>65</v>
      </c>
      <c r="L6" t="s">
        <v>5</v>
      </c>
      <c r="M6" s="1">
        <v>41090</v>
      </c>
      <c r="O6" t="s">
        <v>0</v>
      </c>
    </row>
    <row r="7" spans="1:21" ht="15.75" thickBot="1" x14ac:dyDescent="0.3">
      <c r="A7" s="7">
        <v>41126</v>
      </c>
      <c r="B7" s="18">
        <v>7901</v>
      </c>
      <c r="C7" s="13" t="s">
        <v>0</v>
      </c>
      <c r="D7" s="13">
        <v>6</v>
      </c>
      <c r="E7" s="8">
        <v>20</v>
      </c>
      <c r="F7" s="14">
        <f t="shared" si="0"/>
        <v>26.64</v>
      </c>
      <c r="G7" s="9">
        <f t="shared" si="3"/>
        <v>-6.6400000000000006</v>
      </c>
      <c r="H7" s="9">
        <f t="shared" si="4"/>
        <v>44.089600000000004</v>
      </c>
      <c r="I7" s="14">
        <f t="shared" si="1"/>
        <v>15.323039277261763</v>
      </c>
      <c r="J7" s="14">
        <f t="shared" si="2"/>
        <v>37.956960722738238</v>
      </c>
      <c r="K7">
        <f t="shared" ca="1" si="5"/>
        <v>52</v>
      </c>
      <c r="L7" t="s">
        <v>5</v>
      </c>
      <c r="M7" s="1">
        <v>41090</v>
      </c>
      <c r="O7" t="s">
        <v>0</v>
      </c>
    </row>
    <row r="8" spans="1:21" ht="15.75" thickBot="1" x14ac:dyDescent="0.3">
      <c r="A8" s="7">
        <v>41126</v>
      </c>
      <c r="B8" s="18">
        <v>1004</v>
      </c>
      <c r="C8" s="13" t="s">
        <v>0</v>
      </c>
      <c r="D8" s="13">
        <v>7</v>
      </c>
      <c r="E8" s="8">
        <v>21</v>
      </c>
      <c r="F8" s="14">
        <f t="shared" si="0"/>
        <v>26.64</v>
      </c>
      <c r="G8" s="9">
        <f t="shared" si="3"/>
        <v>-5.6400000000000006</v>
      </c>
      <c r="H8" s="9">
        <f t="shared" si="4"/>
        <v>31.809600000000007</v>
      </c>
      <c r="I8" s="14">
        <f t="shared" si="1"/>
        <v>15.323039277261763</v>
      </c>
      <c r="J8" s="14">
        <f t="shared" si="2"/>
        <v>37.956960722738238</v>
      </c>
      <c r="K8">
        <f t="shared" ca="1" si="5"/>
        <v>82</v>
      </c>
      <c r="L8" t="s">
        <v>5</v>
      </c>
      <c r="M8" s="1">
        <v>41090</v>
      </c>
      <c r="O8" t="s">
        <v>0</v>
      </c>
    </row>
    <row r="9" spans="1:21" ht="15.75" thickBot="1" x14ac:dyDescent="0.3">
      <c r="A9" s="7">
        <v>41126</v>
      </c>
      <c r="B9" s="18">
        <v>9654</v>
      </c>
      <c r="C9" s="13" t="s">
        <v>0</v>
      </c>
      <c r="D9" s="13">
        <v>8</v>
      </c>
      <c r="E9" s="8">
        <v>30</v>
      </c>
      <c r="F9" s="14">
        <f t="shared" si="0"/>
        <v>26.64</v>
      </c>
      <c r="G9" s="9">
        <f t="shared" ref="G9:G20" si="6">+(E9-F9)</f>
        <v>3.3599999999999994</v>
      </c>
      <c r="H9" s="9">
        <f t="shared" si="4"/>
        <v>11.289599999999997</v>
      </c>
      <c r="I9" s="14">
        <f t="shared" ref="I9:I20" si="7">+F9-3*$H$53</f>
        <v>15.323039277261763</v>
      </c>
      <c r="J9" s="14">
        <f t="shared" ref="J9:J20" si="8">+F9+3*$H$53</f>
        <v>37.956960722738238</v>
      </c>
      <c r="M9" s="1"/>
    </row>
    <row r="10" spans="1:21" ht="15.75" thickBot="1" x14ac:dyDescent="0.3">
      <c r="A10" s="7">
        <v>41126</v>
      </c>
      <c r="B10" s="18">
        <v>2626</v>
      </c>
      <c r="C10" s="13" t="s">
        <v>0</v>
      </c>
      <c r="D10" s="13">
        <v>9</v>
      </c>
      <c r="E10" s="8">
        <v>32</v>
      </c>
      <c r="F10" s="14">
        <f t="shared" si="0"/>
        <v>26.64</v>
      </c>
      <c r="G10" s="9">
        <f t="shared" si="6"/>
        <v>5.3599999999999994</v>
      </c>
      <c r="H10" s="9">
        <f t="shared" si="4"/>
        <v>28.729599999999994</v>
      </c>
      <c r="I10" s="14">
        <f t="shared" si="7"/>
        <v>15.323039277261763</v>
      </c>
      <c r="J10" s="14">
        <f t="shared" si="8"/>
        <v>37.956960722738238</v>
      </c>
      <c r="M10" s="1"/>
    </row>
    <row r="11" spans="1:21" ht="15.75" thickBot="1" x14ac:dyDescent="0.3">
      <c r="A11" s="7">
        <v>41126</v>
      </c>
      <c r="B11" s="18">
        <v>1798</v>
      </c>
      <c r="C11" s="13" t="s">
        <v>0</v>
      </c>
      <c r="D11" s="13">
        <v>10</v>
      </c>
      <c r="E11" s="8">
        <v>31</v>
      </c>
      <c r="F11" s="14">
        <f t="shared" si="0"/>
        <v>26.64</v>
      </c>
      <c r="G11" s="9">
        <f t="shared" si="6"/>
        <v>4.3599999999999994</v>
      </c>
      <c r="H11" s="9">
        <f t="shared" si="4"/>
        <v>19.009599999999995</v>
      </c>
      <c r="I11" s="14">
        <f t="shared" si="7"/>
        <v>15.323039277261763</v>
      </c>
      <c r="J11" s="14">
        <f t="shared" si="8"/>
        <v>37.956960722738238</v>
      </c>
      <c r="M11" s="1"/>
    </row>
    <row r="12" spans="1:21" ht="15.75" thickBot="1" x14ac:dyDescent="0.3">
      <c r="A12" s="7">
        <v>41127</v>
      </c>
      <c r="B12" s="18">
        <v>7901</v>
      </c>
      <c r="C12" s="13" t="s">
        <v>0</v>
      </c>
      <c r="D12" s="13">
        <v>11</v>
      </c>
      <c r="E12" s="8">
        <v>28</v>
      </c>
      <c r="F12" s="14">
        <f t="shared" si="0"/>
        <v>26.64</v>
      </c>
      <c r="G12" s="9">
        <f t="shared" si="6"/>
        <v>1.3599999999999994</v>
      </c>
      <c r="H12" s="9">
        <f t="shared" si="4"/>
        <v>1.8495999999999984</v>
      </c>
      <c r="I12" s="14">
        <f t="shared" si="7"/>
        <v>15.323039277261763</v>
      </c>
      <c r="J12" s="14">
        <f t="shared" si="8"/>
        <v>37.956960722738238</v>
      </c>
      <c r="M12" s="1"/>
    </row>
    <row r="13" spans="1:21" ht="15.75" thickBot="1" x14ac:dyDescent="0.3">
      <c r="A13" s="7">
        <v>41127</v>
      </c>
      <c r="B13" s="18">
        <v>1004</v>
      </c>
      <c r="C13" s="13" t="s">
        <v>0</v>
      </c>
      <c r="D13" s="13">
        <v>12</v>
      </c>
      <c r="E13" s="8">
        <v>29</v>
      </c>
      <c r="F13" s="14">
        <f t="shared" si="0"/>
        <v>26.64</v>
      </c>
      <c r="G13" s="9">
        <f t="shared" si="6"/>
        <v>2.3599999999999994</v>
      </c>
      <c r="H13" s="9">
        <f t="shared" si="4"/>
        <v>5.5695999999999977</v>
      </c>
      <c r="I13" s="14">
        <f t="shared" si="7"/>
        <v>15.323039277261763</v>
      </c>
      <c r="J13" s="14">
        <f t="shared" si="8"/>
        <v>37.956960722738238</v>
      </c>
      <c r="M13" s="1"/>
    </row>
    <row r="14" spans="1:21" ht="15.75" thickBot="1" x14ac:dyDescent="0.3">
      <c r="A14" s="7">
        <v>41127</v>
      </c>
      <c r="B14" s="18">
        <v>9654</v>
      </c>
      <c r="C14" s="13" t="s">
        <v>0</v>
      </c>
      <c r="D14" s="13">
        <v>13</v>
      </c>
      <c r="E14" s="8">
        <v>33</v>
      </c>
      <c r="F14" s="14">
        <f t="shared" si="0"/>
        <v>26.64</v>
      </c>
      <c r="G14" s="9">
        <f t="shared" si="6"/>
        <v>6.3599999999999994</v>
      </c>
      <c r="H14" s="9">
        <f t="shared" si="4"/>
        <v>40.44959999999999</v>
      </c>
      <c r="I14" s="14">
        <f t="shared" si="7"/>
        <v>15.323039277261763</v>
      </c>
      <c r="J14" s="14">
        <f t="shared" si="8"/>
        <v>37.956960722738238</v>
      </c>
      <c r="M14" s="1"/>
    </row>
    <row r="15" spans="1:21" ht="15.75" thickBot="1" x14ac:dyDescent="0.3">
      <c r="A15" s="7">
        <v>41127</v>
      </c>
      <c r="B15" s="18">
        <v>2626</v>
      </c>
      <c r="C15" s="13" t="s">
        <v>0</v>
      </c>
      <c r="D15" s="13">
        <v>14</v>
      </c>
      <c r="E15" s="8">
        <v>21</v>
      </c>
      <c r="F15" s="14">
        <f t="shared" si="0"/>
        <v>26.64</v>
      </c>
      <c r="G15" s="9">
        <f t="shared" si="6"/>
        <v>-5.6400000000000006</v>
      </c>
      <c r="H15" s="9">
        <f t="shared" si="4"/>
        <v>31.809600000000007</v>
      </c>
      <c r="I15" s="14">
        <f t="shared" si="7"/>
        <v>15.323039277261763</v>
      </c>
      <c r="J15" s="14">
        <f t="shared" si="8"/>
        <v>37.956960722738238</v>
      </c>
      <c r="M15" s="1"/>
    </row>
    <row r="16" spans="1:21" ht="15.75" thickBot="1" x14ac:dyDescent="0.3">
      <c r="A16" s="7">
        <v>41127</v>
      </c>
      <c r="B16" s="18">
        <v>1798</v>
      </c>
      <c r="C16" s="13" t="s">
        <v>0</v>
      </c>
      <c r="D16" s="13">
        <v>15</v>
      </c>
      <c r="E16" s="8">
        <v>20</v>
      </c>
      <c r="F16" s="14">
        <f t="shared" si="0"/>
        <v>26.64</v>
      </c>
      <c r="G16" s="9">
        <f t="shared" si="6"/>
        <v>-6.6400000000000006</v>
      </c>
      <c r="H16" s="9">
        <f t="shared" si="4"/>
        <v>44.089600000000004</v>
      </c>
      <c r="I16" s="14">
        <f t="shared" si="7"/>
        <v>15.323039277261763</v>
      </c>
      <c r="J16" s="14">
        <f t="shared" si="8"/>
        <v>37.956960722738238</v>
      </c>
      <c r="M16" s="1"/>
    </row>
    <row r="17" spans="1:13" ht="15.75" thickBot="1" x14ac:dyDescent="0.3">
      <c r="A17" s="7">
        <v>41128</v>
      </c>
      <c r="B17" s="18">
        <v>7901</v>
      </c>
      <c r="C17" s="13" t="s">
        <v>0</v>
      </c>
      <c r="D17" s="13">
        <v>16</v>
      </c>
      <c r="E17" s="8">
        <v>22</v>
      </c>
      <c r="F17" s="14">
        <f t="shared" si="0"/>
        <v>26.64</v>
      </c>
      <c r="G17" s="9">
        <f t="shared" si="6"/>
        <v>-4.6400000000000006</v>
      </c>
      <c r="H17" s="9">
        <f t="shared" si="4"/>
        <v>21.529600000000006</v>
      </c>
      <c r="I17" s="14">
        <f t="shared" si="7"/>
        <v>15.323039277261763</v>
      </c>
      <c r="J17" s="14">
        <f t="shared" si="8"/>
        <v>37.956960722738238</v>
      </c>
      <c r="M17" s="1"/>
    </row>
    <row r="18" spans="1:13" ht="15.75" thickBot="1" x14ac:dyDescent="0.3">
      <c r="A18" s="7">
        <v>41128</v>
      </c>
      <c r="B18" s="18">
        <v>1004</v>
      </c>
      <c r="C18" s="13" t="s">
        <v>0</v>
      </c>
      <c r="D18" s="13">
        <v>17</v>
      </c>
      <c r="E18" s="8">
        <v>27</v>
      </c>
      <c r="F18" s="14">
        <f t="shared" si="0"/>
        <v>26.64</v>
      </c>
      <c r="G18" s="9">
        <f t="shared" si="6"/>
        <v>0.35999999999999943</v>
      </c>
      <c r="H18" s="9">
        <f t="shared" si="4"/>
        <v>0.1295999999999996</v>
      </c>
      <c r="I18" s="14">
        <f t="shared" si="7"/>
        <v>15.323039277261763</v>
      </c>
      <c r="J18" s="14">
        <f t="shared" si="8"/>
        <v>37.956960722738238</v>
      </c>
      <c r="M18" s="1"/>
    </row>
    <row r="19" spans="1:13" ht="15.75" thickBot="1" x14ac:dyDescent="0.3">
      <c r="A19" s="7">
        <v>41128</v>
      </c>
      <c r="B19" s="18">
        <v>9654</v>
      </c>
      <c r="C19" s="13" t="s">
        <v>0</v>
      </c>
      <c r="D19" s="13">
        <v>18</v>
      </c>
      <c r="E19" s="8">
        <v>29</v>
      </c>
      <c r="F19" s="14">
        <f t="shared" si="0"/>
        <v>26.64</v>
      </c>
      <c r="G19" s="9">
        <f t="shared" si="6"/>
        <v>2.3599999999999994</v>
      </c>
      <c r="H19" s="9">
        <f t="shared" si="4"/>
        <v>5.5695999999999977</v>
      </c>
      <c r="I19" s="14">
        <f t="shared" si="7"/>
        <v>15.323039277261763</v>
      </c>
      <c r="J19" s="14">
        <f t="shared" si="8"/>
        <v>37.956960722738238</v>
      </c>
      <c r="M19" s="1"/>
    </row>
    <row r="20" spans="1:13" ht="15.75" thickBot="1" x14ac:dyDescent="0.3">
      <c r="A20" s="7">
        <v>41128</v>
      </c>
      <c r="B20" s="18">
        <v>2626</v>
      </c>
      <c r="C20" s="13" t="s">
        <v>0</v>
      </c>
      <c r="D20" s="13">
        <v>19</v>
      </c>
      <c r="E20" s="8">
        <v>25</v>
      </c>
      <c r="F20" s="14">
        <f t="shared" si="0"/>
        <v>26.64</v>
      </c>
      <c r="G20" s="9">
        <f t="shared" si="6"/>
        <v>-1.6400000000000006</v>
      </c>
      <c r="H20" s="9">
        <f t="shared" si="4"/>
        <v>2.6896000000000018</v>
      </c>
      <c r="I20" s="14">
        <f t="shared" si="7"/>
        <v>15.323039277261763</v>
      </c>
      <c r="J20" s="14">
        <f t="shared" si="8"/>
        <v>37.956960722738238</v>
      </c>
      <c r="M20" s="1"/>
    </row>
    <row r="21" spans="1:13" x14ac:dyDescent="0.25">
      <c r="A21" s="7">
        <v>41128</v>
      </c>
      <c r="B21" s="13">
        <v>1798</v>
      </c>
      <c r="C21" s="13" t="s">
        <v>0</v>
      </c>
      <c r="D21" s="13">
        <v>20</v>
      </c>
      <c r="E21" s="8">
        <v>30</v>
      </c>
      <c r="F21" s="14">
        <f t="shared" si="0"/>
        <v>26.64</v>
      </c>
      <c r="G21" s="9">
        <f t="shared" ref="G21:G49" si="9">+(E21-F21)</f>
        <v>3.3599999999999994</v>
      </c>
      <c r="H21" s="9">
        <f t="shared" ref="H21:H49" si="10">+G21^2</f>
        <v>11.289599999999997</v>
      </c>
      <c r="I21" s="14">
        <f t="shared" ref="I21:I49" si="11">+F21-3*$H$53</f>
        <v>15.323039277261763</v>
      </c>
      <c r="J21" s="14">
        <f t="shared" ref="J21:J49" si="12">+F21+3*$H$53</f>
        <v>37.956960722738238</v>
      </c>
      <c r="M21" s="1"/>
    </row>
    <row r="22" spans="1:13" x14ac:dyDescent="0.25">
      <c r="A22" s="7">
        <v>41129</v>
      </c>
      <c r="B22" s="13">
        <v>7901</v>
      </c>
      <c r="C22" s="13" t="s">
        <v>0</v>
      </c>
      <c r="D22" s="13">
        <v>21</v>
      </c>
      <c r="E22" s="8">
        <v>31</v>
      </c>
      <c r="F22" s="14">
        <f t="shared" si="0"/>
        <v>26.64</v>
      </c>
      <c r="G22" s="9">
        <f t="shared" si="9"/>
        <v>4.3599999999999994</v>
      </c>
      <c r="H22" s="9">
        <f t="shared" si="10"/>
        <v>19.009599999999995</v>
      </c>
      <c r="I22" s="14">
        <f t="shared" si="11"/>
        <v>15.323039277261763</v>
      </c>
      <c r="J22" s="14">
        <f t="shared" si="12"/>
        <v>37.956960722738238</v>
      </c>
      <c r="M22" s="1"/>
    </row>
    <row r="23" spans="1:13" x14ac:dyDescent="0.25">
      <c r="A23" s="7">
        <v>41129</v>
      </c>
      <c r="B23" s="13">
        <v>1004</v>
      </c>
      <c r="C23" s="13" t="s">
        <v>0</v>
      </c>
      <c r="D23" s="13">
        <v>22</v>
      </c>
      <c r="E23" s="8">
        <v>29</v>
      </c>
      <c r="F23" s="14">
        <f t="shared" si="0"/>
        <v>26.64</v>
      </c>
      <c r="G23" s="9">
        <f t="shared" si="9"/>
        <v>2.3599999999999994</v>
      </c>
      <c r="H23" s="9">
        <f t="shared" si="10"/>
        <v>5.5695999999999977</v>
      </c>
      <c r="I23" s="14">
        <f t="shared" si="11"/>
        <v>15.323039277261763</v>
      </c>
      <c r="J23" s="14">
        <f t="shared" si="12"/>
        <v>37.956960722738238</v>
      </c>
      <c r="M23" s="1"/>
    </row>
    <row r="24" spans="1:13" x14ac:dyDescent="0.25">
      <c r="A24" s="7">
        <v>41129</v>
      </c>
      <c r="B24" s="13">
        <v>9654</v>
      </c>
      <c r="C24" s="13" t="s">
        <v>0</v>
      </c>
      <c r="D24" s="13">
        <v>23</v>
      </c>
      <c r="E24" s="8">
        <v>28</v>
      </c>
      <c r="F24" s="14">
        <f t="shared" si="0"/>
        <v>26.64</v>
      </c>
      <c r="G24" s="9">
        <f t="shared" si="9"/>
        <v>1.3599999999999994</v>
      </c>
      <c r="H24" s="9">
        <f t="shared" si="10"/>
        <v>1.8495999999999984</v>
      </c>
      <c r="I24" s="14">
        <f t="shared" si="11"/>
        <v>15.323039277261763</v>
      </c>
      <c r="J24" s="14">
        <f t="shared" si="12"/>
        <v>37.956960722738238</v>
      </c>
      <c r="M24" s="1"/>
    </row>
    <row r="25" spans="1:13" x14ac:dyDescent="0.25">
      <c r="A25" s="7">
        <v>41129</v>
      </c>
      <c r="B25" s="13">
        <v>2626</v>
      </c>
      <c r="C25" s="13" t="s">
        <v>0</v>
      </c>
      <c r="D25" s="13">
        <v>24</v>
      </c>
      <c r="E25" s="8">
        <v>24</v>
      </c>
      <c r="F25" s="14">
        <f t="shared" si="0"/>
        <v>26.64</v>
      </c>
      <c r="G25" s="9">
        <f t="shared" si="9"/>
        <v>-2.6400000000000006</v>
      </c>
      <c r="H25" s="9">
        <f t="shared" si="10"/>
        <v>6.9696000000000033</v>
      </c>
      <c r="I25" s="14">
        <f t="shared" si="11"/>
        <v>15.323039277261763</v>
      </c>
      <c r="J25" s="14">
        <f t="shared" si="12"/>
        <v>37.956960722738238</v>
      </c>
      <c r="M25" s="1"/>
    </row>
    <row r="26" spans="1:13" x14ac:dyDescent="0.25">
      <c r="A26" s="7">
        <v>41129</v>
      </c>
      <c r="B26" s="13">
        <v>1798</v>
      </c>
      <c r="C26" s="13" t="s">
        <v>0</v>
      </c>
      <c r="D26" s="13">
        <v>25</v>
      </c>
      <c r="E26" s="8">
        <v>27</v>
      </c>
      <c r="F26" s="14">
        <f t="shared" si="0"/>
        <v>26.64</v>
      </c>
      <c r="G26" s="9">
        <f t="shared" si="9"/>
        <v>0.35999999999999943</v>
      </c>
      <c r="H26" s="9">
        <f t="shared" si="10"/>
        <v>0.1295999999999996</v>
      </c>
      <c r="I26" s="14">
        <f t="shared" si="11"/>
        <v>15.323039277261763</v>
      </c>
      <c r="J26" s="14">
        <f t="shared" si="12"/>
        <v>37.956960722738238</v>
      </c>
      <c r="M26" s="1"/>
    </row>
    <row r="27" spans="1:13" x14ac:dyDescent="0.25">
      <c r="A27" s="7">
        <v>41130</v>
      </c>
      <c r="B27" s="13">
        <v>7901</v>
      </c>
      <c r="C27" s="13" t="s">
        <v>0</v>
      </c>
      <c r="D27" s="13">
        <v>26</v>
      </c>
      <c r="E27" s="8">
        <v>29</v>
      </c>
      <c r="F27" s="14">
        <f t="shared" si="0"/>
        <v>26.64</v>
      </c>
      <c r="G27" s="9">
        <f t="shared" si="9"/>
        <v>2.3599999999999994</v>
      </c>
      <c r="H27" s="9">
        <f t="shared" si="10"/>
        <v>5.5695999999999977</v>
      </c>
      <c r="I27" s="14">
        <f t="shared" si="11"/>
        <v>15.323039277261763</v>
      </c>
      <c r="J27" s="14">
        <f t="shared" si="12"/>
        <v>37.956960722738238</v>
      </c>
      <c r="M27" s="1"/>
    </row>
    <row r="28" spans="1:13" x14ac:dyDescent="0.25">
      <c r="A28" s="7">
        <v>41130</v>
      </c>
      <c r="B28" s="13">
        <v>1004</v>
      </c>
      <c r="C28" s="13" t="s">
        <v>0</v>
      </c>
      <c r="D28" s="13">
        <v>27</v>
      </c>
      <c r="E28" s="8">
        <v>28</v>
      </c>
      <c r="F28" s="14">
        <f t="shared" si="0"/>
        <v>26.64</v>
      </c>
      <c r="G28" s="9">
        <f t="shared" si="9"/>
        <v>1.3599999999999994</v>
      </c>
      <c r="H28" s="9">
        <f t="shared" si="10"/>
        <v>1.8495999999999984</v>
      </c>
      <c r="I28" s="14">
        <f t="shared" si="11"/>
        <v>15.323039277261763</v>
      </c>
      <c r="J28" s="14">
        <f t="shared" si="12"/>
        <v>37.956960722738238</v>
      </c>
      <c r="M28" s="1"/>
    </row>
    <row r="29" spans="1:13" x14ac:dyDescent="0.25">
      <c r="A29" s="7">
        <v>41130</v>
      </c>
      <c r="B29" s="13">
        <v>9654</v>
      </c>
      <c r="C29" s="13" t="s">
        <v>0</v>
      </c>
      <c r="D29" s="13">
        <v>28</v>
      </c>
      <c r="E29" s="8">
        <v>25</v>
      </c>
      <c r="F29" s="14">
        <f t="shared" si="0"/>
        <v>26.64</v>
      </c>
      <c r="G29" s="9">
        <f t="shared" si="9"/>
        <v>-1.6400000000000006</v>
      </c>
      <c r="H29" s="9">
        <f t="shared" si="10"/>
        <v>2.6896000000000018</v>
      </c>
      <c r="I29" s="14">
        <f t="shared" si="11"/>
        <v>15.323039277261763</v>
      </c>
      <c r="J29" s="14">
        <f t="shared" si="12"/>
        <v>37.956960722738238</v>
      </c>
      <c r="M29" s="1"/>
    </row>
    <row r="30" spans="1:13" x14ac:dyDescent="0.25">
      <c r="A30" s="7">
        <v>41130</v>
      </c>
      <c r="B30" s="13">
        <v>2626</v>
      </c>
      <c r="C30" s="13" t="s">
        <v>0</v>
      </c>
      <c r="D30" s="13">
        <v>29</v>
      </c>
      <c r="E30" s="8">
        <v>26</v>
      </c>
      <c r="F30" s="14">
        <f t="shared" si="0"/>
        <v>26.64</v>
      </c>
      <c r="G30" s="9">
        <f t="shared" si="9"/>
        <v>-0.64000000000000057</v>
      </c>
      <c r="H30" s="9">
        <f t="shared" si="10"/>
        <v>0.40960000000000074</v>
      </c>
      <c r="I30" s="14">
        <f t="shared" si="11"/>
        <v>15.323039277261763</v>
      </c>
      <c r="J30" s="14">
        <f t="shared" si="12"/>
        <v>37.956960722738238</v>
      </c>
      <c r="M30" s="1"/>
    </row>
    <row r="31" spans="1:13" x14ac:dyDescent="0.25">
      <c r="A31" s="7">
        <v>41130</v>
      </c>
      <c r="B31" s="13">
        <v>1798</v>
      </c>
      <c r="C31" s="13" t="s">
        <v>0</v>
      </c>
      <c r="D31" s="13">
        <v>30</v>
      </c>
      <c r="E31" s="8">
        <v>24</v>
      </c>
      <c r="F31" s="14">
        <f t="shared" si="0"/>
        <v>26.64</v>
      </c>
      <c r="G31" s="9">
        <f t="shared" si="9"/>
        <v>-2.6400000000000006</v>
      </c>
      <c r="H31" s="9">
        <f t="shared" si="10"/>
        <v>6.9696000000000033</v>
      </c>
      <c r="I31" s="14">
        <f t="shared" si="11"/>
        <v>15.323039277261763</v>
      </c>
      <c r="J31" s="14">
        <f t="shared" si="12"/>
        <v>37.956960722738238</v>
      </c>
      <c r="M31" s="1"/>
    </row>
    <row r="32" spans="1:13" x14ac:dyDescent="0.25">
      <c r="A32" s="7">
        <v>41131</v>
      </c>
      <c r="B32" s="13">
        <v>7901</v>
      </c>
      <c r="C32" s="13" t="s">
        <v>0</v>
      </c>
      <c r="D32" s="13">
        <v>31</v>
      </c>
      <c r="E32" s="8">
        <v>31</v>
      </c>
      <c r="F32" s="14">
        <f t="shared" si="0"/>
        <v>26.64</v>
      </c>
      <c r="G32" s="9">
        <f t="shared" si="9"/>
        <v>4.3599999999999994</v>
      </c>
      <c r="H32" s="9">
        <f t="shared" si="10"/>
        <v>19.009599999999995</v>
      </c>
      <c r="I32" s="14">
        <f t="shared" si="11"/>
        <v>15.323039277261763</v>
      </c>
      <c r="J32" s="14">
        <f t="shared" si="12"/>
        <v>37.956960722738238</v>
      </c>
      <c r="M32" s="1"/>
    </row>
    <row r="33" spans="1:13" x14ac:dyDescent="0.25">
      <c r="A33" s="7">
        <v>41131</v>
      </c>
      <c r="B33" s="13">
        <v>1004</v>
      </c>
      <c r="C33" s="13" t="s">
        <v>0</v>
      </c>
      <c r="D33" s="13">
        <v>32</v>
      </c>
      <c r="E33" s="8">
        <v>29</v>
      </c>
      <c r="F33" s="14">
        <f t="shared" si="0"/>
        <v>26.64</v>
      </c>
      <c r="G33" s="9">
        <f t="shared" si="9"/>
        <v>2.3599999999999994</v>
      </c>
      <c r="H33" s="9">
        <f t="shared" si="10"/>
        <v>5.5695999999999977</v>
      </c>
      <c r="I33" s="14">
        <f t="shared" si="11"/>
        <v>15.323039277261763</v>
      </c>
      <c r="J33" s="14">
        <f t="shared" si="12"/>
        <v>37.956960722738238</v>
      </c>
      <c r="M33" s="1"/>
    </row>
    <row r="34" spans="1:13" x14ac:dyDescent="0.25">
      <c r="A34" s="7">
        <v>41131</v>
      </c>
      <c r="B34" s="13">
        <v>9654</v>
      </c>
      <c r="C34" s="13" t="s">
        <v>0</v>
      </c>
      <c r="D34" s="13">
        <v>33</v>
      </c>
      <c r="E34" s="8">
        <v>28</v>
      </c>
      <c r="F34" s="14">
        <f t="shared" ref="F34:F51" si="13">SUM($E$2:$E$51)/COUNT($E$2:$E$51)</f>
        <v>26.64</v>
      </c>
      <c r="G34" s="9">
        <f t="shared" si="9"/>
        <v>1.3599999999999994</v>
      </c>
      <c r="H34" s="9">
        <f t="shared" si="10"/>
        <v>1.8495999999999984</v>
      </c>
      <c r="I34" s="14">
        <f t="shared" si="11"/>
        <v>15.323039277261763</v>
      </c>
      <c r="J34" s="14">
        <f t="shared" si="12"/>
        <v>37.956960722738238</v>
      </c>
      <c r="M34" s="1"/>
    </row>
    <row r="35" spans="1:13" x14ac:dyDescent="0.25">
      <c r="A35" s="7">
        <v>41131</v>
      </c>
      <c r="B35" s="13">
        <v>2626</v>
      </c>
      <c r="C35" s="13" t="s">
        <v>0</v>
      </c>
      <c r="D35" s="13">
        <v>34</v>
      </c>
      <c r="E35" s="8">
        <v>24</v>
      </c>
      <c r="F35" s="14">
        <f t="shared" si="13"/>
        <v>26.64</v>
      </c>
      <c r="G35" s="9">
        <f t="shared" si="9"/>
        <v>-2.6400000000000006</v>
      </c>
      <c r="H35" s="9">
        <f t="shared" si="10"/>
        <v>6.9696000000000033</v>
      </c>
      <c r="I35" s="14">
        <f t="shared" si="11"/>
        <v>15.323039277261763</v>
      </c>
      <c r="J35" s="14">
        <f t="shared" si="12"/>
        <v>37.956960722738238</v>
      </c>
      <c r="M35" s="1"/>
    </row>
    <row r="36" spans="1:13" x14ac:dyDescent="0.25">
      <c r="A36" s="7">
        <v>41131</v>
      </c>
      <c r="B36" s="13">
        <v>1798</v>
      </c>
      <c r="C36" s="13" t="s">
        <v>0</v>
      </c>
      <c r="D36" s="13">
        <v>35</v>
      </c>
      <c r="E36" s="8">
        <v>32</v>
      </c>
      <c r="F36" s="14">
        <f t="shared" si="13"/>
        <v>26.64</v>
      </c>
      <c r="G36" s="9">
        <f t="shared" si="9"/>
        <v>5.3599999999999994</v>
      </c>
      <c r="H36" s="9">
        <f t="shared" si="10"/>
        <v>28.729599999999994</v>
      </c>
      <c r="I36" s="14">
        <f t="shared" si="11"/>
        <v>15.323039277261763</v>
      </c>
      <c r="J36" s="14">
        <f t="shared" si="12"/>
        <v>37.956960722738238</v>
      </c>
      <c r="M36" s="1"/>
    </row>
    <row r="37" spans="1:13" x14ac:dyDescent="0.25">
      <c r="A37" s="7">
        <v>41132</v>
      </c>
      <c r="B37" s="13">
        <v>7901</v>
      </c>
      <c r="C37" s="13" t="s">
        <v>0</v>
      </c>
      <c r="D37" s="13">
        <v>36</v>
      </c>
      <c r="E37" s="8">
        <v>29</v>
      </c>
      <c r="F37" s="14">
        <f t="shared" si="13"/>
        <v>26.64</v>
      </c>
      <c r="G37" s="9">
        <f t="shared" si="9"/>
        <v>2.3599999999999994</v>
      </c>
      <c r="H37" s="9">
        <f t="shared" si="10"/>
        <v>5.5695999999999977</v>
      </c>
      <c r="I37" s="14">
        <f t="shared" si="11"/>
        <v>15.323039277261763</v>
      </c>
      <c r="J37" s="14">
        <f t="shared" si="12"/>
        <v>37.956960722738238</v>
      </c>
      <c r="M37" s="1"/>
    </row>
    <row r="38" spans="1:13" x14ac:dyDescent="0.25">
      <c r="A38" s="7">
        <v>41132</v>
      </c>
      <c r="B38" s="13">
        <v>1004</v>
      </c>
      <c r="C38" s="13" t="s">
        <v>0</v>
      </c>
      <c r="D38" s="13">
        <v>37</v>
      </c>
      <c r="E38" s="8">
        <v>29</v>
      </c>
      <c r="F38" s="14">
        <f t="shared" si="13"/>
        <v>26.64</v>
      </c>
      <c r="G38" s="9">
        <f t="shared" si="9"/>
        <v>2.3599999999999994</v>
      </c>
      <c r="H38" s="9">
        <f t="shared" si="10"/>
        <v>5.5695999999999977</v>
      </c>
      <c r="I38" s="14">
        <f t="shared" si="11"/>
        <v>15.323039277261763</v>
      </c>
      <c r="J38" s="14">
        <f t="shared" si="12"/>
        <v>37.956960722738238</v>
      </c>
      <c r="M38" s="1"/>
    </row>
    <row r="39" spans="1:13" x14ac:dyDescent="0.25">
      <c r="A39" s="7">
        <v>41132</v>
      </c>
      <c r="B39" s="13">
        <v>9654</v>
      </c>
      <c r="C39" s="13" t="s">
        <v>0</v>
      </c>
      <c r="D39" s="13">
        <v>38</v>
      </c>
      <c r="E39" s="8">
        <v>25</v>
      </c>
      <c r="F39" s="14">
        <f t="shared" si="13"/>
        <v>26.64</v>
      </c>
      <c r="G39" s="9">
        <f t="shared" si="9"/>
        <v>-1.6400000000000006</v>
      </c>
      <c r="H39" s="9">
        <f t="shared" si="10"/>
        <v>2.6896000000000018</v>
      </c>
      <c r="I39" s="14">
        <f t="shared" si="11"/>
        <v>15.323039277261763</v>
      </c>
      <c r="J39" s="14">
        <f t="shared" si="12"/>
        <v>37.956960722738238</v>
      </c>
      <c r="M39" s="1"/>
    </row>
    <row r="40" spans="1:13" x14ac:dyDescent="0.25">
      <c r="A40" s="7">
        <v>41132</v>
      </c>
      <c r="B40" s="13">
        <v>2626</v>
      </c>
      <c r="C40" s="13" t="s">
        <v>0</v>
      </c>
      <c r="D40" s="13">
        <v>39</v>
      </c>
      <c r="E40" s="8">
        <v>25</v>
      </c>
      <c r="F40" s="14">
        <f t="shared" si="13"/>
        <v>26.64</v>
      </c>
      <c r="G40" s="9">
        <f t="shared" si="9"/>
        <v>-1.6400000000000006</v>
      </c>
      <c r="H40" s="9">
        <f t="shared" si="10"/>
        <v>2.6896000000000018</v>
      </c>
      <c r="I40" s="14">
        <f t="shared" si="11"/>
        <v>15.323039277261763</v>
      </c>
      <c r="J40" s="14">
        <f t="shared" si="12"/>
        <v>37.956960722738238</v>
      </c>
      <c r="M40" s="1"/>
    </row>
    <row r="41" spans="1:13" x14ac:dyDescent="0.25">
      <c r="A41" s="7">
        <v>41132</v>
      </c>
      <c r="B41" s="13">
        <v>1798</v>
      </c>
      <c r="C41" s="13" t="s">
        <v>0</v>
      </c>
      <c r="D41" s="13">
        <v>40</v>
      </c>
      <c r="E41" s="8">
        <v>24</v>
      </c>
      <c r="F41" s="14">
        <f t="shared" si="13"/>
        <v>26.64</v>
      </c>
      <c r="G41" s="9">
        <f t="shared" si="9"/>
        <v>-2.6400000000000006</v>
      </c>
      <c r="H41" s="9">
        <f t="shared" si="10"/>
        <v>6.9696000000000033</v>
      </c>
      <c r="I41" s="14">
        <f t="shared" si="11"/>
        <v>15.323039277261763</v>
      </c>
      <c r="J41" s="14">
        <f t="shared" si="12"/>
        <v>37.956960722738238</v>
      </c>
      <c r="M41" s="1"/>
    </row>
    <row r="42" spans="1:13" x14ac:dyDescent="0.25">
      <c r="A42" s="7">
        <v>41133</v>
      </c>
      <c r="B42" s="13">
        <v>7901</v>
      </c>
      <c r="C42" s="13" t="s">
        <v>0</v>
      </c>
      <c r="D42" s="13">
        <v>41</v>
      </c>
      <c r="E42" s="8">
        <v>31</v>
      </c>
      <c r="F42" s="14">
        <f t="shared" si="13"/>
        <v>26.64</v>
      </c>
      <c r="G42" s="9">
        <f t="shared" si="9"/>
        <v>4.3599999999999994</v>
      </c>
      <c r="H42" s="9">
        <f t="shared" si="10"/>
        <v>19.009599999999995</v>
      </c>
      <c r="I42" s="14">
        <f t="shared" si="11"/>
        <v>15.323039277261763</v>
      </c>
      <c r="J42" s="14">
        <f t="shared" si="12"/>
        <v>37.956960722738238</v>
      </c>
      <c r="M42" s="1"/>
    </row>
    <row r="43" spans="1:13" x14ac:dyDescent="0.25">
      <c r="A43" s="7">
        <v>41133</v>
      </c>
      <c r="B43" s="13">
        <v>1004</v>
      </c>
      <c r="C43" s="13" t="s">
        <v>0</v>
      </c>
      <c r="D43" s="13">
        <v>42</v>
      </c>
      <c r="E43" s="8">
        <v>30</v>
      </c>
      <c r="F43" s="14">
        <f t="shared" si="13"/>
        <v>26.64</v>
      </c>
      <c r="G43" s="9">
        <f t="shared" si="9"/>
        <v>3.3599999999999994</v>
      </c>
      <c r="H43" s="9">
        <f t="shared" si="10"/>
        <v>11.289599999999997</v>
      </c>
      <c r="I43" s="14">
        <f t="shared" si="11"/>
        <v>15.323039277261763</v>
      </c>
      <c r="J43" s="14">
        <f t="shared" si="12"/>
        <v>37.956960722738238</v>
      </c>
      <c r="M43" s="1"/>
    </row>
    <row r="44" spans="1:13" x14ac:dyDescent="0.25">
      <c r="A44" s="7">
        <v>41133</v>
      </c>
      <c r="B44" s="13">
        <v>9654</v>
      </c>
      <c r="C44" s="13" t="s">
        <v>0</v>
      </c>
      <c r="D44" s="13">
        <v>43</v>
      </c>
      <c r="E44" s="8">
        <v>30</v>
      </c>
      <c r="F44" s="14">
        <f t="shared" si="13"/>
        <v>26.64</v>
      </c>
      <c r="G44" s="9">
        <f t="shared" si="9"/>
        <v>3.3599999999999994</v>
      </c>
      <c r="H44" s="9">
        <f t="shared" si="10"/>
        <v>11.289599999999997</v>
      </c>
      <c r="I44" s="14">
        <f t="shared" si="11"/>
        <v>15.323039277261763</v>
      </c>
      <c r="J44" s="14">
        <f t="shared" si="12"/>
        <v>37.956960722738238</v>
      </c>
      <c r="M44" s="1"/>
    </row>
    <row r="45" spans="1:13" x14ac:dyDescent="0.25">
      <c r="A45" s="7">
        <v>41133</v>
      </c>
      <c r="B45" s="13">
        <v>2626</v>
      </c>
      <c r="C45" s="13" t="s">
        <v>0</v>
      </c>
      <c r="D45" s="13">
        <v>44</v>
      </c>
      <c r="E45" s="8">
        <v>30</v>
      </c>
      <c r="F45" s="14">
        <f t="shared" si="13"/>
        <v>26.64</v>
      </c>
      <c r="G45" s="9">
        <f t="shared" si="9"/>
        <v>3.3599999999999994</v>
      </c>
      <c r="H45" s="9">
        <f t="shared" si="10"/>
        <v>11.289599999999997</v>
      </c>
      <c r="I45" s="14">
        <f t="shared" si="11"/>
        <v>15.323039277261763</v>
      </c>
      <c r="J45" s="14">
        <f t="shared" si="12"/>
        <v>37.956960722738238</v>
      </c>
      <c r="M45" s="1"/>
    </row>
    <row r="46" spans="1:13" x14ac:dyDescent="0.25">
      <c r="A46" s="7">
        <v>41133</v>
      </c>
      <c r="B46" s="13">
        <v>1798</v>
      </c>
      <c r="C46" s="13" t="s">
        <v>0</v>
      </c>
      <c r="D46" s="13">
        <v>45</v>
      </c>
      <c r="E46" s="8">
        <v>24</v>
      </c>
      <c r="F46" s="14">
        <f t="shared" si="13"/>
        <v>26.64</v>
      </c>
      <c r="G46" s="9">
        <f t="shared" si="9"/>
        <v>-2.6400000000000006</v>
      </c>
      <c r="H46" s="9">
        <f t="shared" si="10"/>
        <v>6.9696000000000033</v>
      </c>
      <c r="I46" s="14">
        <f t="shared" si="11"/>
        <v>15.323039277261763</v>
      </c>
      <c r="J46" s="14">
        <f t="shared" si="12"/>
        <v>37.956960722738238</v>
      </c>
      <c r="M46" s="1"/>
    </row>
    <row r="47" spans="1:13" x14ac:dyDescent="0.25">
      <c r="A47" s="7">
        <v>41134</v>
      </c>
      <c r="B47" s="13">
        <v>7901</v>
      </c>
      <c r="C47" s="13" t="s">
        <v>0</v>
      </c>
      <c r="D47" s="13">
        <v>46</v>
      </c>
      <c r="E47" s="8">
        <v>19</v>
      </c>
      <c r="F47" s="14">
        <f t="shared" si="13"/>
        <v>26.64</v>
      </c>
      <c r="G47" s="9">
        <f t="shared" si="9"/>
        <v>-7.6400000000000006</v>
      </c>
      <c r="H47" s="9">
        <f t="shared" si="10"/>
        <v>58.369600000000005</v>
      </c>
      <c r="I47" s="14">
        <f t="shared" si="11"/>
        <v>15.323039277261763</v>
      </c>
      <c r="J47" s="14">
        <f t="shared" si="12"/>
        <v>37.956960722738238</v>
      </c>
      <c r="M47" s="1"/>
    </row>
    <row r="48" spans="1:13" x14ac:dyDescent="0.25">
      <c r="A48" s="7">
        <v>41134</v>
      </c>
      <c r="B48" s="13">
        <v>1004</v>
      </c>
      <c r="C48" s="13" t="s">
        <v>0</v>
      </c>
      <c r="D48" s="13">
        <v>47</v>
      </c>
      <c r="E48" s="8">
        <v>18</v>
      </c>
      <c r="F48" s="14">
        <f t="shared" si="13"/>
        <v>26.64</v>
      </c>
      <c r="G48" s="9">
        <f t="shared" si="9"/>
        <v>-8.64</v>
      </c>
      <c r="H48" s="9">
        <f t="shared" si="10"/>
        <v>74.649600000000007</v>
      </c>
      <c r="I48" s="14">
        <f t="shared" si="11"/>
        <v>15.323039277261763</v>
      </c>
      <c r="J48" s="14">
        <f t="shared" si="12"/>
        <v>37.956960722738238</v>
      </c>
      <c r="M48" s="1"/>
    </row>
    <row r="49" spans="1:15" x14ac:dyDescent="0.25">
      <c r="A49" s="7">
        <v>41134</v>
      </c>
      <c r="B49" s="13">
        <v>9654</v>
      </c>
      <c r="C49" s="13" t="s">
        <v>0</v>
      </c>
      <c r="D49" s="13">
        <v>48</v>
      </c>
      <c r="E49" s="8">
        <v>19</v>
      </c>
      <c r="F49" s="14">
        <f t="shared" si="13"/>
        <v>26.64</v>
      </c>
      <c r="G49" s="9">
        <f t="shared" si="9"/>
        <v>-7.6400000000000006</v>
      </c>
      <c r="H49" s="9">
        <f t="shared" si="10"/>
        <v>58.369600000000005</v>
      </c>
      <c r="I49" s="14">
        <f t="shared" si="11"/>
        <v>15.323039277261763</v>
      </c>
      <c r="J49" s="14">
        <f t="shared" si="12"/>
        <v>37.956960722738238</v>
      </c>
      <c r="M49" s="1"/>
    </row>
    <row r="50" spans="1:15" x14ac:dyDescent="0.25">
      <c r="A50" s="7">
        <v>41134</v>
      </c>
      <c r="B50" s="13">
        <v>2626</v>
      </c>
      <c r="C50" s="13" t="s">
        <v>0</v>
      </c>
      <c r="D50" s="13">
        <v>49</v>
      </c>
      <c r="E50" s="8">
        <v>25</v>
      </c>
      <c r="F50" s="14">
        <f t="shared" si="13"/>
        <v>26.64</v>
      </c>
      <c r="G50" s="9">
        <f t="shared" si="3"/>
        <v>-1.6400000000000006</v>
      </c>
      <c r="H50" s="9">
        <f t="shared" si="4"/>
        <v>2.6896000000000018</v>
      </c>
      <c r="I50" s="14">
        <f>+F50-3*$H$53</f>
        <v>15.323039277261763</v>
      </c>
      <c r="J50" s="14">
        <f>+F50+3*$H$53</f>
        <v>37.956960722738238</v>
      </c>
      <c r="K50">
        <f t="shared" ca="1" si="5"/>
        <v>65</v>
      </c>
      <c r="L50" t="s">
        <v>6</v>
      </c>
      <c r="M50" s="1">
        <v>41090</v>
      </c>
      <c r="O50" t="s">
        <v>0</v>
      </c>
    </row>
    <row r="51" spans="1:15" x14ac:dyDescent="0.25">
      <c r="A51" s="7">
        <v>41134</v>
      </c>
      <c r="B51" s="13">
        <v>1798</v>
      </c>
      <c r="C51" s="13" t="s">
        <v>0</v>
      </c>
      <c r="D51" s="13">
        <v>50</v>
      </c>
      <c r="E51" s="8">
        <v>24</v>
      </c>
      <c r="F51" s="14">
        <f t="shared" si="13"/>
        <v>26.64</v>
      </c>
      <c r="G51" s="9">
        <f t="shared" si="3"/>
        <v>-2.6400000000000006</v>
      </c>
      <c r="H51" s="9">
        <f t="shared" si="4"/>
        <v>6.9696000000000033</v>
      </c>
      <c r="I51" s="14">
        <f>+F51-3*$H$53</f>
        <v>15.323039277261763</v>
      </c>
      <c r="J51" s="14">
        <f>+F51+3*$H$53</f>
        <v>37.956960722738238</v>
      </c>
      <c r="K51">
        <f t="shared" ca="1" si="5"/>
        <v>53</v>
      </c>
      <c r="L51" t="s">
        <v>6</v>
      </c>
      <c r="M51" s="1">
        <v>41090</v>
      </c>
      <c r="O51" t="s">
        <v>0</v>
      </c>
    </row>
    <row r="52" spans="1:15" ht="18.75" x14ac:dyDescent="0.3">
      <c r="A52" s="4"/>
      <c r="B52" s="10"/>
      <c r="C52" s="10"/>
      <c r="D52" s="10"/>
      <c r="E52" s="5"/>
      <c r="F52" s="3"/>
      <c r="G52" s="12" t="s">
        <v>9</v>
      </c>
      <c r="H52" s="11">
        <f>SUM(H2:H51)/COUNT(H2:H51)</f>
        <v>14.230399999999998</v>
      </c>
      <c r="I52" s="5"/>
      <c r="J52" s="5"/>
      <c r="M52" s="1"/>
    </row>
    <row r="53" spans="1:15" ht="18.75" x14ac:dyDescent="0.3">
      <c r="A53" s="4"/>
      <c r="B53" s="10"/>
      <c r="C53" s="10"/>
      <c r="D53" s="10"/>
      <c r="E53" s="5"/>
      <c r="F53" s="3"/>
      <c r="G53" s="12" t="s">
        <v>7</v>
      </c>
      <c r="H53" s="11">
        <f>+SQRT(H52)</f>
        <v>3.7723202409127459</v>
      </c>
      <c r="I53" s="5"/>
      <c r="J53" s="5"/>
      <c r="M53" s="1"/>
    </row>
    <row r="54" spans="1:15" x14ac:dyDescent="0.25">
      <c r="K54">
        <f t="shared" ca="1" si="5"/>
        <v>76</v>
      </c>
      <c r="L54" t="s">
        <v>3</v>
      </c>
      <c r="M54" s="1">
        <v>41092</v>
      </c>
    </row>
    <row r="55" spans="1:15" x14ac:dyDescent="0.25">
      <c r="K55">
        <f t="shared" ca="1" si="5"/>
        <v>59</v>
      </c>
      <c r="L55" t="s">
        <v>3</v>
      </c>
      <c r="M55" s="1">
        <v>41092</v>
      </c>
    </row>
    <row r="56" spans="1:15" ht="26.25" x14ac:dyDescent="0.4">
      <c r="B56" s="17"/>
      <c r="K56">
        <f t="shared" ca="1" si="5"/>
        <v>63</v>
      </c>
      <c r="L56" t="s">
        <v>4</v>
      </c>
      <c r="M56" s="1">
        <v>41092</v>
      </c>
    </row>
    <row r="57" spans="1:15" x14ac:dyDescent="0.25">
      <c r="K57">
        <f t="shared" ca="1" si="5"/>
        <v>53</v>
      </c>
      <c r="L57" t="s">
        <v>4</v>
      </c>
      <c r="M57" s="1">
        <v>41092</v>
      </c>
    </row>
    <row r="58" spans="1:15" x14ac:dyDescent="0.25">
      <c r="K58">
        <f t="shared" ca="1" si="5"/>
        <v>61</v>
      </c>
      <c r="L58" t="s">
        <v>5</v>
      </c>
      <c r="M58" s="1">
        <v>41092</v>
      </c>
    </row>
    <row r="59" spans="1:15" x14ac:dyDescent="0.25">
      <c r="K59">
        <f t="shared" ca="1" si="5"/>
        <v>59</v>
      </c>
      <c r="L59" t="s">
        <v>5</v>
      </c>
      <c r="M59" s="1">
        <v>41092</v>
      </c>
    </row>
    <row r="60" spans="1:15" x14ac:dyDescent="0.25">
      <c r="K60">
        <f t="shared" ca="1" si="5"/>
        <v>84</v>
      </c>
      <c r="L60" t="s">
        <v>5</v>
      </c>
      <c r="M60" s="1">
        <v>41092</v>
      </c>
    </row>
    <row r="61" spans="1:15" x14ac:dyDescent="0.25">
      <c r="A61" s="1"/>
      <c r="K61">
        <f t="shared" ca="1" si="5"/>
        <v>51</v>
      </c>
      <c r="L61" t="s">
        <v>6</v>
      </c>
      <c r="M61" s="1">
        <v>41092</v>
      </c>
    </row>
    <row r="62" spans="1:15" x14ac:dyDescent="0.25">
      <c r="A62" s="1"/>
      <c r="K62">
        <f t="shared" ca="1" si="5"/>
        <v>83</v>
      </c>
      <c r="L62" t="s">
        <v>6</v>
      </c>
      <c r="M62" s="1">
        <v>41092</v>
      </c>
    </row>
    <row r="63" spans="1:15" x14ac:dyDescent="0.25">
      <c r="A63" s="1"/>
      <c r="K63">
        <f t="shared" ca="1" si="5"/>
        <v>59</v>
      </c>
      <c r="L63" t="s">
        <v>3</v>
      </c>
      <c r="M63" s="1">
        <v>41092</v>
      </c>
    </row>
    <row r="64" spans="1:15" x14ac:dyDescent="0.25">
      <c r="A64" s="1"/>
      <c r="K64">
        <f t="shared" ca="1" si="5"/>
        <v>62</v>
      </c>
      <c r="L64" t="s">
        <v>3</v>
      </c>
      <c r="M64" s="1">
        <v>41093</v>
      </c>
    </row>
    <row r="65" spans="1:13" x14ac:dyDescent="0.25">
      <c r="A65" s="1"/>
      <c r="K65">
        <f t="shared" ca="1" si="5"/>
        <v>79</v>
      </c>
      <c r="L65" t="s">
        <v>4</v>
      </c>
      <c r="M65" s="1">
        <v>41093</v>
      </c>
    </row>
    <row r="66" spans="1:13" x14ac:dyDescent="0.25">
      <c r="A66" s="1"/>
      <c r="K66">
        <f t="shared" ca="1" si="5"/>
        <v>86</v>
      </c>
      <c r="L66" t="s">
        <v>4</v>
      </c>
      <c r="M66" s="1">
        <v>41093</v>
      </c>
    </row>
    <row r="67" spans="1:13" x14ac:dyDescent="0.25">
      <c r="A67" s="1"/>
      <c r="K67">
        <f t="shared" ca="1" si="5"/>
        <v>83</v>
      </c>
      <c r="L67" t="s">
        <v>5</v>
      </c>
      <c r="M67" s="1">
        <v>41093</v>
      </c>
    </row>
    <row r="68" spans="1:13" x14ac:dyDescent="0.25">
      <c r="A68" s="1"/>
      <c r="K68">
        <f t="shared" ca="1" si="5"/>
        <v>55</v>
      </c>
      <c r="L68" t="s">
        <v>5</v>
      </c>
      <c r="M68" s="1">
        <v>41093</v>
      </c>
    </row>
    <row r="69" spans="1:13" x14ac:dyDescent="0.25">
      <c r="A69" s="1"/>
      <c r="K69">
        <f t="shared" ca="1" si="5"/>
        <v>51</v>
      </c>
      <c r="L69" t="s">
        <v>5</v>
      </c>
      <c r="M69" s="1">
        <v>41093</v>
      </c>
    </row>
    <row r="70" spans="1:13" x14ac:dyDescent="0.25">
      <c r="A70" s="1"/>
      <c r="K70">
        <f t="shared" ca="1" si="5"/>
        <v>82</v>
      </c>
      <c r="L70" t="s">
        <v>6</v>
      </c>
      <c r="M70" s="1">
        <v>41093</v>
      </c>
    </row>
    <row r="71" spans="1:13" x14ac:dyDescent="0.25">
      <c r="A71" s="1"/>
      <c r="K71">
        <f t="shared" ca="1" si="5"/>
        <v>53</v>
      </c>
      <c r="L71" t="s">
        <v>6</v>
      </c>
      <c r="M71" s="1">
        <v>41093</v>
      </c>
    </row>
    <row r="72" spans="1:13" x14ac:dyDescent="0.25">
      <c r="A72" s="1"/>
      <c r="K72">
        <f t="shared" ca="1" si="5"/>
        <v>61</v>
      </c>
      <c r="M72" s="1">
        <v>41093</v>
      </c>
    </row>
    <row r="73" spans="1:13" x14ac:dyDescent="0.25">
      <c r="A73" s="1"/>
    </row>
    <row r="74" spans="1:13" x14ac:dyDescent="0.25">
      <c r="A74" s="1"/>
    </row>
    <row r="75" spans="1:13" x14ac:dyDescent="0.25">
      <c r="A75" s="1"/>
    </row>
    <row r="76" spans="1:13" x14ac:dyDescent="0.25">
      <c r="A76" s="1"/>
    </row>
    <row r="77" spans="1:13" x14ac:dyDescent="0.25">
      <c r="A77" s="1"/>
    </row>
    <row r="78" spans="1:13" x14ac:dyDescent="0.25">
      <c r="A78" s="1"/>
    </row>
    <row r="79" spans="1:13" x14ac:dyDescent="0.25">
      <c r="A79" s="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9"/>
  <sheetViews>
    <sheetView tabSelected="1" topLeftCell="A22" zoomScale="90" zoomScaleNormal="90" workbookViewId="0">
      <selection activeCell="E58" sqref="E58"/>
    </sheetView>
  </sheetViews>
  <sheetFormatPr defaultRowHeight="15" x14ac:dyDescent="0.25"/>
  <cols>
    <col min="1" max="1" width="12.140625" customWidth="1"/>
    <col min="3" max="4" width="11.7109375" customWidth="1"/>
    <col min="5" max="5" width="12.42578125" customWidth="1"/>
    <col min="6" max="6" width="17.140625" customWidth="1"/>
    <col min="7" max="7" width="22.85546875" hidden="1" customWidth="1"/>
    <col min="8" max="8" width="33.140625" hidden="1" customWidth="1"/>
    <col min="9" max="10" width="19.7109375" style="10" customWidth="1"/>
    <col min="11" max="11" width="16.140625" hidden="1" customWidth="1"/>
    <col min="12" max="12" width="15.85546875" hidden="1" customWidth="1"/>
    <col min="13" max="13" width="17.85546875" hidden="1" customWidth="1"/>
    <col min="14" max="14" width="18.7109375" hidden="1" customWidth="1"/>
    <col min="15" max="15" width="0" hidden="1" customWidth="1"/>
    <col min="16" max="16" width="18.7109375" hidden="1" customWidth="1"/>
  </cols>
  <sheetData>
    <row r="1" spans="1:21" x14ac:dyDescent="0.25">
      <c r="A1" s="6" t="s">
        <v>1</v>
      </c>
      <c r="B1" s="6" t="s">
        <v>19</v>
      </c>
      <c r="C1" s="6" t="s">
        <v>18</v>
      </c>
      <c r="D1" s="6" t="s">
        <v>20</v>
      </c>
      <c r="E1" s="6" t="s">
        <v>12</v>
      </c>
      <c r="F1" s="15" t="s">
        <v>21</v>
      </c>
      <c r="G1" s="6" t="s">
        <v>8</v>
      </c>
      <c r="H1" s="6" t="s">
        <v>17</v>
      </c>
      <c r="I1" s="15" t="s">
        <v>11</v>
      </c>
      <c r="J1" s="15" t="s">
        <v>10</v>
      </c>
      <c r="K1" s="2" t="s">
        <v>13</v>
      </c>
      <c r="L1" s="2" t="s">
        <v>2</v>
      </c>
      <c r="M1" s="2" t="s">
        <v>14</v>
      </c>
      <c r="N1" s="2" t="s">
        <v>15</v>
      </c>
      <c r="O1" s="2" t="s">
        <v>16</v>
      </c>
    </row>
    <row r="2" spans="1:21" ht="21" x14ac:dyDescent="0.35">
      <c r="A2" s="7">
        <v>41125</v>
      </c>
      <c r="B2" s="13">
        <v>8870</v>
      </c>
      <c r="C2" s="13" t="s">
        <v>25</v>
      </c>
      <c r="D2" s="13">
        <v>1</v>
      </c>
      <c r="E2" s="8">
        <v>30</v>
      </c>
      <c r="F2" s="14">
        <f t="shared" ref="F2:F33" si="0">SUM($E$2:$E$51)/COUNT($E$2:$E$51)</f>
        <v>25.7</v>
      </c>
      <c r="G2" s="9">
        <f>+(E2-F2)</f>
        <v>4.3000000000000007</v>
      </c>
      <c r="H2" s="9">
        <f>+G2^2</f>
        <v>18.490000000000006</v>
      </c>
      <c r="I2" s="14">
        <f t="shared" ref="I2:I8" si="1">+F2-3*$H$53</f>
        <v>15.320693664796282</v>
      </c>
      <c r="J2" s="14">
        <f t="shared" ref="J2:J8" si="2">+F2+3*$H$53</f>
        <v>36.079306335203718</v>
      </c>
      <c r="K2">
        <f ca="1">+RANDBETWEEN(50,90)</f>
        <v>50</v>
      </c>
      <c r="L2" t="s">
        <v>3</v>
      </c>
      <c r="M2" s="1">
        <v>41090</v>
      </c>
      <c r="N2">
        <v>936</v>
      </c>
      <c r="O2" t="s">
        <v>0</v>
      </c>
      <c r="R2" s="16" t="s">
        <v>22</v>
      </c>
    </row>
    <row r="3" spans="1:21" ht="21" x14ac:dyDescent="0.35">
      <c r="A3" s="7">
        <v>41125</v>
      </c>
      <c r="B3" s="13">
        <v>2178</v>
      </c>
      <c r="C3" s="13" t="s">
        <v>25</v>
      </c>
      <c r="D3" s="13">
        <v>2</v>
      </c>
      <c r="E3" s="8">
        <v>26</v>
      </c>
      <c r="F3" s="14">
        <f t="shared" si="0"/>
        <v>25.7</v>
      </c>
      <c r="G3" s="9">
        <f t="shared" ref="G3:G51" si="3">+(E3-F3)</f>
        <v>0.30000000000000071</v>
      </c>
      <c r="H3" s="9">
        <f t="shared" ref="H3:H51" si="4">+G3^2</f>
        <v>9.0000000000000427E-2</v>
      </c>
      <c r="I3" s="14">
        <f t="shared" si="1"/>
        <v>15.320693664796282</v>
      </c>
      <c r="J3" s="14">
        <f t="shared" si="2"/>
        <v>36.079306335203718</v>
      </c>
      <c r="K3">
        <f t="shared" ref="K3:K72" ca="1" si="5">+RANDBETWEEN(50,90)</f>
        <v>72</v>
      </c>
      <c r="L3" t="s">
        <v>3</v>
      </c>
      <c r="M3" s="1">
        <v>41090</v>
      </c>
      <c r="O3" t="s">
        <v>0</v>
      </c>
      <c r="R3" s="16"/>
      <c r="U3" s="16" t="s">
        <v>23</v>
      </c>
    </row>
    <row r="4" spans="1:21" x14ac:dyDescent="0.25">
      <c r="A4" s="7">
        <v>41125</v>
      </c>
      <c r="B4" s="13">
        <v>8600</v>
      </c>
      <c r="C4" s="13" t="s">
        <v>25</v>
      </c>
      <c r="D4" s="13">
        <v>3</v>
      </c>
      <c r="E4" s="8">
        <v>28</v>
      </c>
      <c r="F4" s="14">
        <f t="shared" si="0"/>
        <v>25.7</v>
      </c>
      <c r="G4" s="9">
        <f t="shared" si="3"/>
        <v>2.3000000000000007</v>
      </c>
      <c r="H4" s="9">
        <f t="shared" si="4"/>
        <v>5.2900000000000036</v>
      </c>
      <c r="I4" s="14">
        <f t="shared" si="1"/>
        <v>15.320693664796282</v>
      </c>
      <c r="J4" s="14">
        <f t="shared" si="2"/>
        <v>36.079306335203718</v>
      </c>
      <c r="K4">
        <f t="shared" ca="1" si="5"/>
        <v>72</v>
      </c>
      <c r="L4" t="s">
        <v>4</v>
      </c>
      <c r="M4" s="1">
        <v>41090</v>
      </c>
      <c r="O4" t="s">
        <v>0</v>
      </c>
    </row>
    <row r="5" spans="1:21" x14ac:dyDescent="0.25">
      <c r="A5" s="7">
        <v>41125</v>
      </c>
      <c r="B5" s="13">
        <v>3504</v>
      </c>
      <c r="C5" s="13" t="s">
        <v>25</v>
      </c>
      <c r="D5" s="13">
        <v>4</v>
      </c>
      <c r="E5" s="8">
        <v>27</v>
      </c>
      <c r="F5" s="14">
        <f t="shared" si="0"/>
        <v>25.7</v>
      </c>
      <c r="G5" s="9">
        <f t="shared" si="3"/>
        <v>1.3000000000000007</v>
      </c>
      <c r="H5" s="9">
        <f t="shared" si="4"/>
        <v>1.6900000000000019</v>
      </c>
      <c r="I5" s="14">
        <f t="shared" si="1"/>
        <v>15.320693664796282</v>
      </c>
      <c r="J5" s="14">
        <f t="shared" si="2"/>
        <v>36.079306335203718</v>
      </c>
      <c r="K5">
        <f t="shared" ca="1" si="5"/>
        <v>69</v>
      </c>
      <c r="L5" t="s">
        <v>4</v>
      </c>
      <c r="M5" s="1">
        <v>41090</v>
      </c>
      <c r="O5" t="s">
        <v>0</v>
      </c>
    </row>
    <row r="6" spans="1:21" x14ac:dyDescent="0.25">
      <c r="A6" s="7">
        <v>41125</v>
      </c>
      <c r="B6" s="13">
        <v>1452</v>
      </c>
      <c r="C6" s="13" t="s">
        <v>25</v>
      </c>
      <c r="D6" s="13">
        <v>5</v>
      </c>
      <c r="E6" s="8">
        <v>26</v>
      </c>
      <c r="F6" s="14">
        <f t="shared" si="0"/>
        <v>25.7</v>
      </c>
      <c r="G6" s="9">
        <f t="shared" si="3"/>
        <v>0.30000000000000071</v>
      </c>
      <c r="H6" s="9">
        <f t="shared" si="4"/>
        <v>9.0000000000000427E-2</v>
      </c>
      <c r="I6" s="14">
        <f t="shared" si="1"/>
        <v>15.320693664796282</v>
      </c>
      <c r="J6" s="14">
        <f t="shared" si="2"/>
        <v>36.079306335203718</v>
      </c>
      <c r="K6">
        <f t="shared" ca="1" si="5"/>
        <v>52</v>
      </c>
      <c r="L6" t="s">
        <v>5</v>
      </c>
      <c r="M6" s="1">
        <v>41090</v>
      </c>
      <c r="O6" t="s">
        <v>0</v>
      </c>
    </row>
    <row r="7" spans="1:21" x14ac:dyDescent="0.25">
      <c r="A7" s="7">
        <v>41126</v>
      </c>
      <c r="B7" s="13">
        <v>8870</v>
      </c>
      <c r="C7" s="13" t="s">
        <v>25</v>
      </c>
      <c r="D7" s="13">
        <v>6</v>
      </c>
      <c r="E7" s="8">
        <v>20</v>
      </c>
      <c r="F7" s="14">
        <f t="shared" si="0"/>
        <v>25.7</v>
      </c>
      <c r="G7" s="9">
        <f t="shared" si="3"/>
        <v>-5.6999999999999993</v>
      </c>
      <c r="H7" s="9">
        <f t="shared" si="4"/>
        <v>32.489999999999995</v>
      </c>
      <c r="I7" s="14">
        <f t="shared" si="1"/>
        <v>15.320693664796282</v>
      </c>
      <c r="J7" s="14">
        <f t="shared" si="2"/>
        <v>36.079306335203718</v>
      </c>
      <c r="K7">
        <f t="shared" ca="1" si="5"/>
        <v>53</v>
      </c>
      <c r="L7" t="s">
        <v>5</v>
      </c>
      <c r="M7" s="1">
        <v>41090</v>
      </c>
      <c r="O7" t="s">
        <v>0</v>
      </c>
    </row>
    <row r="8" spans="1:21" x14ac:dyDescent="0.25">
      <c r="A8" s="7">
        <v>41126</v>
      </c>
      <c r="B8" s="13">
        <v>2178</v>
      </c>
      <c r="C8" s="13" t="s">
        <v>25</v>
      </c>
      <c r="D8" s="13">
        <v>7</v>
      </c>
      <c r="E8" s="8">
        <v>21</v>
      </c>
      <c r="F8" s="14">
        <f t="shared" si="0"/>
        <v>25.7</v>
      </c>
      <c r="G8" s="9">
        <f t="shared" si="3"/>
        <v>-4.6999999999999993</v>
      </c>
      <c r="H8" s="9">
        <f t="shared" si="4"/>
        <v>22.089999999999993</v>
      </c>
      <c r="I8" s="14">
        <f t="shared" si="1"/>
        <v>15.320693664796282</v>
      </c>
      <c r="J8" s="14">
        <f t="shared" si="2"/>
        <v>36.079306335203718</v>
      </c>
      <c r="K8">
        <f t="shared" ca="1" si="5"/>
        <v>84</v>
      </c>
      <c r="L8" t="s">
        <v>5</v>
      </c>
      <c r="M8" s="1">
        <v>41090</v>
      </c>
      <c r="O8" t="s">
        <v>0</v>
      </c>
    </row>
    <row r="9" spans="1:21" x14ac:dyDescent="0.25">
      <c r="A9" s="7">
        <v>41126</v>
      </c>
      <c r="B9" s="13">
        <v>8600</v>
      </c>
      <c r="C9" s="13" t="s">
        <v>25</v>
      </c>
      <c r="D9" s="13">
        <v>8</v>
      </c>
      <c r="E9" s="8">
        <v>22</v>
      </c>
      <c r="F9" s="14">
        <f t="shared" si="0"/>
        <v>25.7</v>
      </c>
      <c r="G9" s="9">
        <f t="shared" si="3"/>
        <v>-3.6999999999999993</v>
      </c>
      <c r="H9" s="9">
        <f t="shared" si="4"/>
        <v>13.689999999999994</v>
      </c>
      <c r="I9" s="14">
        <f t="shared" ref="I9:I49" si="6">+F9-3*$H$53</f>
        <v>15.320693664796282</v>
      </c>
      <c r="J9" s="14">
        <f t="shared" ref="J9:J49" si="7">+F9+3*$H$53</f>
        <v>36.079306335203718</v>
      </c>
      <c r="M9" s="1"/>
    </row>
    <row r="10" spans="1:21" x14ac:dyDescent="0.25">
      <c r="A10" s="7">
        <v>41126</v>
      </c>
      <c r="B10" s="13">
        <v>3504</v>
      </c>
      <c r="C10" s="13" t="s">
        <v>25</v>
      </c>
      <c r="D10" s="13">
        <v>9</v>
      </c>
      <c r="E10" s="8">
        <v>26</v>
      </c>
      <c r="F10" s="14">
        <f t="shared" si="0"/>
        <v>25.7</v>
      </c>
      <c r="G10" s="9">
        <f t="shared" si="3"/>
        <v>0.30000000000000071</v>
      </c>
      <c r="H10" s="9">
        <f t="shared" si="4"/>
        <v>9.0000000000000427E-2</v>
      </c>
      <c r="I10" s="14">
        <f t="shared" si="6"/>
        <v>15.320693664796282</v>
      </c>
      <c r="J10" s="14">
        <f t="shared" si="7"/>
        <v>36.079306335203718</v>
      </c>
      <c r="M10" s="1"/>
    </row>
    <row r="11" spans="1:21" x14ac:dyDescent="0.25">
      <c r="A11" s="7">
        <v>41126</v>
      </c>
      <c r="B11" s="13">
        <v>1452</v>
      </c>
      <c r="C11" s="13" t="s">
        <v>25</v>
      </c>
      <c r="D11" s="13">
        <v>10</v>
      </c>
      <c r="E11" s="8">
        <v>27</v>
      </c>
      <c r="F11" s="14">
        <f t="shared" si="0"/>
        <v>25.7</v>
      </c>
      <c r="G11" s="9">
        <f t="shared" si="3"/>
        <v>1.3000000000000007</v>
      </c>
      <c r="H11" s="9">
        <f t="shared" si="4"/>
        <v>1.6900000000000019</v>
      </c>
      <c r="I11" s="14">
        <f t="shared" si="6"/>
        <v>15.320693664796282</v>
      </c>
      <c r="J11" s="14">
        <f t="shared" si="7"/>
        <v>36.079306335203718</v>
      </c>
      <c r="M11" s="1"/>
    </row>
    <row r="12" spans="1:21" x14ac:dyDescent="0.25">
      <c r="A12" s="7">
        <v>41127</v>
      </c>
      <c r="B12" s="13">
        <v>8870</v>
      </c>
      <c r="C12" s="13" t="s">
        <v>25</v>
      </c>
      <c r="D12" s="13">
        <v>11</v>
      </c>
      <c r="E12" s="8">
        <v>28</v>
      </c>
      <c r="F12" s="14">
        <f t="shared" si="0"/>
        <v>25.7</v>
      </c>
      <c r="G12" s="9">
        <f t="shared" si="3"/>
        <v>2.3000000000000007</v>
      </c>
      <c r="H12" s="9">
        <f t="shared" si="4"/>
        <v>5.2900000000000036</v>
      </c>
      <c r="I12" s="14">
        <f t="shared" si="6"/>
        <v>15.320693664796282</v>
      </c>
      <c r="J12" s="14">
        <f t="shared" si="7"/>
        <v>36.079306335203718</v>
      </c>
      <c r="M12" s="1"/>
    </row>
    <row r="13" spans="1:21" x14ac:dyDescent="0.25">
      <c r="A13" s="7">
        <v>41127</v>
      </c>
      <c r="B13" s="13">
        <v>2178</v>
      </c>
      <c r="C13" s="13" t="s">
        <v>25</v>
      </c>
      <c r="D13" s="13">
        <v>12</v>
      </c>
      <c r="E13" s="8">
        <v>29</v>
      </c>
      <c r="F13" s="14">
        <f t="shared" si="0"/>
        <v>25.7</v>
      </c>
      <c r="G13" s="9">
        <f t="shared" si="3"/>
        <v>3.3000000000000007</v>
      </c>
      <c r="H13" s="9">
        <f t="shared" si="4"/>
        <v>10.890000000000004</v>
      </c>
      <c r="I13" s="14">
        <f t="shared" si="6"/>
        <v>15.320693664796282</v>
      </c>
      <c r="J13" s="14">
        <f t="shared" si="7"/>
        <v>36.079306335203718</v>
      </c>
      <c r="M13" s="1"/>
    </row>
    <row r="14" spans="1:21" x14ac:dyDescent="0.25">
      <c r="A14" s="7">
        <v>41127</v>
      </c>
      <c r="B14" s="13">
        <v>8600</v>
      </c>
      <c r="C14" s="13" t="s">
        <v>25</v>
      </c>
      <c r="D14" s="13">
        <v>13</v>
      </c>
      <c r="E14" s="8">
        <v>25</v>
      </c>
      <c r="F14" s="14">
        <f t="shared" si="0"/>
        <v>25.7</v>
      </c>
      <c r="G14" s="9">
        <f t="shared" si="3"/>
        <v>-0.69999999999999929</v>
      </c>
      <c r="H14" s="9">
        <f t="shared" si="4"/>
        <v>0.48999999999999899</v>
      </c>
      <c r="I14" s="14">
        <f t="shared" si="6"/>
        <v>15.320693664796282</v>
      </c>
      <c r="J14" s="14">
        <f t="shared" si="7"/>
        <v>36.079306335203718</v>
      </c>
      <c r="M14" s="1"/>
    </row>
    <row r="15" spans="1:21" x14ac:dyDescent="0.25">
      <c r="A15" s="7">
        <v>41127</v>
      </c>
      <c r="B15" s="13">
        <v>3504</v>
      </c>
      <c r="C15" s="13" t="s">
        <v>25</v>
      </c>
      <c r="D15" s="13">
        <v>14</v>
      </c>
      <c r="E15" s="8">
        <v>21</v>
      </c>
      <c r="F15" s="14">
        <f t="shared" si="0"/>
        <v>25.7</v>
      </c>
      <c r="G15" s="9">
        <f t="shared" si="3"/>
        <v>-4.6999999999999993</v>
      </c>
      <c r="H15" s="9">
        <f t="shared" si="4"/>
        <v>22.089999999999993</v>
      </c>
      <c r="I15" s="14">
        <f t="shared" si="6"/>
        <v>15.320693664796282</v>
      </c>
      <c r="J15" s="14">
        <f t="shared" si="7"/>
        <v>36.079306335203718</v>
      </c>
      <c r="M15" s="1"/>
    </row>
    <row r="16" spans="1:21" x14ac:dyDescent="0.25">
      <c r="A16" s="7">
        <v>41127</v>
      </c>
      <c r="B16" s="13">
        <v>1452</v>
      </c>
      <c r="C16" s="13" t="s">
        <v>25</v>
      </c>
      <c r="D16" s="13">
        <v>15</v>
      </c>
      <c r="E16" s="8">
        <v>20</v>
      </c>
      <c r="F16" s="14">
        <f t="shared" si="0"/>
        <v>25.7</v>
      </c>
      <c r="G16" s="9">
        <f t="shared" si="3"/>
        <v>-5.6999999999999993</v>
      </c>
      <c r="H16" s="9">
        <f t="shared" si="4"/>
        <v>32.489999999999995</v>
      </c>
      <c r="I16" s="14">
        <f t="shared" si="6"/>
        <v>15.320693664796282</v>
      </c>
      <c r="J16" s="14">
        <f t="shared" si="7"/>
        <v>36.079306335203718</v>
      </c>
      <c r="M16" s="1"/>
    </row>
    <row r="17" spans="1:13" x14ac:dyDescent="0.25">
      <c r="A17" s="7">
        <v>41128</v>
      </c>
      <c r="B17" s="13">
        <v>8870</v>
      </c>
      <c r="C17" s="13" t="s">
        <v>25</v>
      </c>
      <c r="D17" s="13">
        <v>16</v>
      </c>
      <c r="E17" s="8">
        <v>22</v>
      </c>
      <c r="F17" s="14">
        <f t="shared" si="0"/>
        <v>25.7</v>
      </c>
      <c r="G17" s="9">
        <f t="shared" si="3"/>
        <v>-3.6999999999999993</v>
      </c>
      <c r="H17" s="9">
        <f t="shared" si="4"/>
        <v>13.689999999999994</v>
      </c>
      <c r="I17" s="14">
        <f t="shared" si="6"/>
        <v>15.320693664796282</v>
      </c>
      <c r="J17" s="14">
        <f t="shared" si="7"/>
        <v>36.079306335203718</v>
      </c>
      <c r="M17" s="1"/>
    </row>
    <row r="18" spans="1:13" x14ac:dyDescent="0.25">
      <c r="A18" s="7">
        <v>41128</v>
      </c>
      <c r="B18" s="13">
        <v>2178</v>
      </c>
      <c r="C18" s="13" t="s">
        <v>25</v>
      </c>
      <c r="D18" s="13">
        <v>17</v>
      </c>
      <c r="E18" s="8">
        <v>27</v>
      </c>
      <c r="F18" s="14">
        <f t="shared" si="0"/>
        <v>25.7</v>
      </c>
      <c r="G18" s="9">
        <f t="shared" si="3"/>
        <v>1.3000000000000007</v>
      </c>
      <c r="H18" s="9">
        <f t="shared" si="4"/>
        <v>1.6900000000000019</v>
      </c>
      <c r="I18" s="14">
        <f t="shared" si="6"/>
        <v>15.320693664796282</v>
      </c>
      <c r="J18" s="14">
        <f t="shared" si="7"/>
        <v>36.079306335203718</v>
      </c>
      <c r="M18" s="1"/>
    </row>
    <row r="19" spans="1:13" x14ac:dyDescent="0.25">
      <c r="A19" s="7">
        <v>41128</v>
      </c>
      <c r="B19" s="13">
        <v>8600</v>
      </c>
      <c r="C19" s="13" t="s">
        <v>25</v>
      </c>
      <c r="D19" s="13">
        <v>18</v>
      </c>
      <c r="E19" s="8">
        <v>29</v>
      </c>
      <c r="F19" s="14">
        <f t="shared" si="0"/>
        <v>25.7</v>
      </c>
      <c r="G19" s="9">
        <f t="shared" si="3"/>
        <v>3.3000000000000007</v>
      </c>
      <c r="H19" s="9">
        <f t="shared" si="4"/>
        <v>10.890000000000004</v>
      </c>
      <c r="I19" s="14">
        <f t="shared" si="6"/>
        <v>15.320693664796282</v>
      </c>
      <c r="J19" s="14">
        <f t="shared" si="7"/>
        <v>36.079306335203718</v>
      </c>
      <c r="M19" s="1"/>
    </row>
    <row r="20" spans="1:13" x14ac:dyDescent="0.25">
      <c r="A20" s="7">
        <v>41128</v>
      </c>
      <c r="B20" s="13">
        <v>3504</v>
      </c>
      <c r="C20" s="13" t="s">
        <v>25</v>
      </c>
      <c r="D20" s="13">
        <v>19</v>
      </c>
      <c r="E20" s="8">
        <v>28</v>
      </c>
      <c r="F20" s="14">
        <f t="shared" si="0"/>
        <v>25.7</v>
      </c>
      <c r="G20" s="9">
        <f t="shared" si="3"/>
        <v>2.3000000000000007</v>
      </c>
      <c r="H20" s="9">
        <f t="shared" si="4"/>
        <v>5.2900000000000036</v>
      </c>
      <c r="I20" s="14">
        <f t="shared" si="6"/>
        <v>15.320693664796282</v>
      </c>
      <c r="J20" s="14">
        <f t="shared" si="7"/>
        <v>36.079306335203718</v>
      </c>
      <c r="M20" s="1"/>
    </row>
    <row r="21" spans="1:13" x14ac:dyDescent="0.25">
      <c r="A21" s="7">
        <v>41128</v>
      </c>
      <c r="B21" s="13">
        <v>1452</v>
      </c>
      <c r="C21" s="13" t="s">
        <v>25</v>
      </c>
      <c r="D21" s="13">
        <v>20</v>
      </c>
      <c r="E21" s="8">
        <v>30</v>
      </c>
      <c r="F21" s="14">
        <f t="shared" si="0"/>
        <v>25.7</v>
      </c>
      <c r="G21" s="9">
        <f t="shared" si="3"/>
        <v>4.3000000000000007</v>
      </c>
      <c r="H21" s="9">
        <f t="shared" si="4"/>
        <v>18.490000000000006</v>
      </c>
      <c r="I21" s="14">
        <f t="shared" si="6"/>
        <v>15.320693664796282</v>
      </c>
      <c r="J21" s="14">
        <f t="shared" si="7"/>
        <v>36.079306335203718</v>
      </c>
      <c r="M21" s="1"/>
    </row>
    <row r="22" spans="1:13" x14ac:dyDescent="0.25">
      <c r="A22" s="7">
        <v>41129</v>
      </c>
      <c r="B22" s="13">
        <v>8870</v>
      </c>
      <c r="C22" s="13" t="s">
        <v>25</v>
      </c>
      <c r="D22" s="13">
        <v>21</v>
      </c>
      <c r="E22" s="8">
        <v>27</v>
      </c>
      <c r="F22" s="14">
        <f t="shared" si="0"/>
        <v>25.7</v>
      </c>
      <c r="G22" s="9">
        <f t="shared" si="3"/>
        <v>1.3000000000000007</v>
      </c>
      <c r="H22" s="9">
        <f t="shared" si="4"/>
        <v>1.6900000000000019</v>
      </c>
      <c r="I22" s="14">
        <f t="shared" si="6"/>
        <v>15.320693664796282</v>
      </c>
      <c r="J22" s="14">
        <f t="shared" si="7"/>
        <v>36.079306335203718</v>
      </c>
      <c r="M22" s="1"/>
    </row>
    <row r="23" spans="1:13" x14ac:dyDescent="0.25">
      <c r="A23" s="7">
        <v>41129</v>
      </c>
      <c r="B23" s="13">
        <v>2178</v>
      </c>
      <c r="C23" s="13" t="s">
        <v>25</v>
      </c>
      <c r="D23" s="13">
        <v>22</v>
      </c>
      <c r="E23" s="8">
        <v>30</v>
      </c>
      <c r="F23" s="14">
        <f t="shared" si="0"/>
        <v>25.7</v>
      </c>
      <c r="G23" s="9">
        <f t="shared" si="3"/>
        <v>4.3000000000000007</v>
      </c>
      <c r="H23" s="9">
        <f t="shared" si="4"/>
        <v>18.490000000000006</v>
      </c>
      <c r="I23" s="14">
        <f t="shared" si="6"/>
        <v>15.320693664796282</v>
      </c>
      <c r="J23" s="14">
        <f t="shared" si="7"/>
        <v>36.079306335203718</v>
      </c>
      <c r="M23" s="1"/>
    </row>
    <row r="24" spans="1:13" x14ac:dyDescent="0.25">
      <c r="A24" s="7">
        <v>41129</v>
      </c>
      <c r="B24" s="13">
        <v>8600</v>
      </c>
      <c r="C24" s="13" t="s">
        <v>25</v>
      </c>
      <c r="D24" s="13">
        <v>23</v>
      </c>
      <c r="E24" s="8">
        <v>28</v>
      </c>
      <c r="F24" s="14">
        <f t="shared" si="0"/>
        <v>25.7</v>
      </c>
      <c r="G24" s="9">
        <f t="shared" si="3"/>
        <v>2.3000000000000007</v>
      </c>
      <c r="H24" s="9">
        <f t="shared" si="4"/>
        <v>5.2900000000000036</v>
      </c>
      <c r="I24" s="14">
        <f t="shared" si="6"/>
        <v>15.320693664796282</v>
      </c>
      <c r="J24" s="14">
        <f t="shared" si="7"/>
        <v>36.079306335203718</v>
      </c>
      <c r="M24" s="1"/>
    </row>
    <row r="25" spans="1:13" x14ac:dyDescent="0.25">
      <c r="A25" s="7">
        <v>41129</v>
      </c>
      <c r="B25" s="13">
        <v>3504</v>
      </c>
      <c r="C25" s="13" t="s">
        <v>25</v>
      </c>
      <c r="D25" s="13">
        <v>24</v>
      </c>
      <c r="E25" s="8">
        <v>29</v>
      </c>
      <c r="F25" s="14">
        <f t="shared" si="0"/>
        <v>25.7</v>
      </c>
      <c r="G25" s="9">
        <f t="shared" si="3"/>
        <v>3.3000000000000007</v>
      </c>
      <c r="H25" s="9">
        <f t="shared" si="4"/>
        <v>10.890000000000004</v>
      </c>
      <c r="I25" s="14">
        <f t="shared" si="6"/>
        <v>15.320693664796282</v>
      </c>
      <c r="J25" s="14">
        <f t="shared" si="7"/>
        <v>36.079306335203718</v>
      </c>
      <c r="M25" s="1"/>
    </row>
    <row r="26" spans="1:13" x14ac:dyDescent="0.25">
      <c r="A26" s="7">
        <v>41129</v>
      </c>
      <c r="B26" s="13">
        <v>1452</v>
      </c>
      <c r="C26" s="13" t="s">
        <v>25</v>
      </c>
      <c r="D26" s="13">
        <v>25</v>
      </c>
      <c r="E26" s="8">
        <v>23</v>
      </c>
      <c r="F26" s="14">
        <f t="shared" si="0"/>
        <v>25.7</v>
      </c>
      <c r="G26" s="9">
        <f t="shared" si="3"/>
        <v>-2.6999999999999993</v>
      </c>
      <c r="H26" s="9">
        <f t="shared" si="4"/>
        <v>7.2899999999999965</v>
      </c>
      <c r="I26" s="14">
        <f t="shared" si="6"/>
        <v>15.320693664796282</v>
      </c>
      <c r="J26" s="14">
        <f t="shared" si="7"/>
        <v>36.079306335203718</v>
      </c>
      <c r="M26" s="1"/>
    </row>
    <row r="27" spans="1:13" x14ac:dyDescent="0.25">
      <c r="A27" s="7">
        <v>41130</v>
      </c>
      <c r="B27" s="13">
        <v>8870</v>
      </c>
      <c r="C27" s="13" t="s">
        <v>25</v>
      </c>
      <c r="D27" s="13">
        <v>26</v>
      </c>
      <c r="E27" s="8">
        <v>29</v>
      </c>
      <c r="F27" s="14">
        <f t="shared" si="0"/>
        <v>25.7</v>
      </c>
      <c r="G27" s="9">
        <f t="shared" si="3"/>
        <v>3.3000000000000007</v>
      </c>
      <c r="H27" s="9">
        <f t="shared" si="4"/>
        <v>10.890000000000004</v>
      </c>
      <c r="I27" s="14">
        <f t="shared" si="6"/>
        <v>15.320693664796282</v>
      </c>
      <c r="J27" s="14">
        <f t="shared" si="7"/>
        <v>36.079306335203718</v>
      </c>
      <c r="M27" s="1"/>
    </row>
    <row r="28" spans="1:13" x14ac:dyDescent="0.25">
      <c r="A28" s="7">
        <v>41130</v>
      </c>
      <c r="B28" s="13">
        <v>2178</v>
      </c>
      <c r="C28" s="13" t="s">
        <v>25</v>
      </c>
      <c r="D28" s="13">
        <v>27</v>
      </c>
      <c r="E28" s="8">
        <v>20</v>
      </c>
      <c r="F28" s="14">
        <f t="shared" si="0"/>
        <v>25.7</v>
      </c>
      <c r="G28" s="9">
        <f t="shared" si="3"/>
        <v>-5.6999999999999993</v>
      </c>
      <c r="H28" s="9">
        <f t="shared" si="4"/>
        <v>32.489999999999995</v>
      </c>
      <c r="I28" s="14">
        <f t="shared" si="6"/>
        <v>15.320693664796282</v>
      </c>
      <c r="J28" s="14">
        <f t="shared" si="7"/>
        <v>36.079306335203718</v>
      </c>
      <c r="M28" s="1"/>
    </row>
    <row r="29" spans="1:13" x14ac:dyDescent="0.25">
      <c r="A29" s="7">
        <v>41130</v>
      </c>
      <c r="B29" s="13">
        <v>8600</v>
      </c>
      <c r="C29" s="13" t="s">
        <v>25</v>
      </c>
      <c r="D29" s="13">
        <v>28</v>
      </c>
      <c r="E29" s="8">
        <v>25</v>
      </c>
      <c r="F29" s="14">
        <f t="shared" si="0"/>
        <v>25.7</v>
      </c>
      <c r="G29" s="9">
        <f t="shared" si="3"/>
        <v>-0.69999999999999929</v>
      </c>
      <c r="H29" s="9">
        <f t="shared" si="4"/>
        <v>0.48999999999999899</v>
      </c>
      <c r="I29" s="14">
        <f t="shared" si="6"/>
        <v>15.320693664796282</v>
      </c>
      <c r="J29" s="14">
        <f t="shared" si="7"/>
        <v>36.079306335203718</v>
      </c>
      <c r="M29" s="1"/>
    </row>
    <row r="30" spans="1:13" x14ac:dyDescent="0.25">
      <c r="A30" s="7">
        <v>41130</v>
      </c>
      <c r="B30" s="13">
        <v>3504</v>
      </c>
      <c r="C30" s="13" t="s">
        <v>25</v>
      </c>
      <c r="D30" s="13">
        <v>29</v>
      </c>
      <c r="E30" s="8">
        <v>21</v>
      </c>
      <c r="F30" s="14">
        <f t="shared" si="0"/>
        <v>25.7</v>
      </c>
      <c r="G30" s="9">
        <f t="shared" si="3"/>
        <v>-4.6999999999999993</v>
      </c>
      <c r="H30" s="9">
        <f t="shared" si="4"/>
        <v>22.089999999999993</v>
      </c>
      <c r="I30" s="14">
        <f t="shared" si="6"/>
        <v>15.320693664796282</v>
      </c>
      <c r="J30" s="14">
        <f t="shared" si="7"/>
        <v>36.079306335203718</v>
      </c>
      <c r="M30" s="1"/>
    </row>
    <row r="31" spans="1:13" x14ac:dyDescent="0.25">
      <c r="A31" s="7">
        <v>41130</v>
      </c>
      <c r="B31" s="13">
        <v>1452</v>
      </c>
      <c r="C31" s="13" t="s">
        <v>25</v>
      </c>
      <c r="D31" s="13">
        <v>30</v>
      </c>
      <c r="E31" s="8">
        <v>24</v>
      </c>
      <c r="F31" s="14">
        <f t="shared" si="0"/>
        <v>25.7</v>
      </c>
      <c r="G31" s="9">
        <f t="shared" si="3"/>
        <v>-1.6999999999999993</v>
      </c>
      <c r="H31" s="9">
        <f t="shared" si="4"/>
        <v>2.8899999999999975</v>
      </c>
      <c r="I31" s="14">
        <f t="shared" si="6"/>
        <v>15.320693664796282</v>
      </c>
      <c r="J31" s="14">
        <f t="shared" si="7"/>
        <v>36.079306335203718</v>
      </c>
      <c r="M31" s="1"/>
    </row>
    <row r="32" spans="1:13" x14ac:dyDescent="0.25">
      <c r="A32" s="7">
        <v>41131</v>
      </c>
      <c r="B32" s="13">
        <v>8870</v>
      </c>
      <c r="C32" s="13" t="s">
        <v>25</v>
      </c>
      <c r="D32" s="13">
        <v>31</v>
      </c>
      <c r="E32" s="8">
        <v>23</v>
      </c>
      <c r="F32" s="14">
        <f t="shared" si="0"/>
        <v>25.7</v>
      </c>
      <c r="G32" s="9">
        <f t="shared" si="3"/>
        <v>-2.6999999999999993</v>
      </c>
      <c r="H32" s="9">
        <f t="shared" si="4"/>
        <v>7.2899999999999965</v>
      </c>
      <c r="I32" s="14">
        <f t="shared" si="6"/>
        <v>15.320693664796282</v>
      </c>
      <c r="J32" s="14">
        <f t="shared" si="7"/>
        <v>36.079306335203718</v>
      </c>
      <c r="M32" s="1"/>
    </row>
    <row r="33" spans="1:13" x14ac:dyDescent="0.25">
      <c r="A33" s="7">
        <v>41131</v>
      </c>
      <c r="B33" s="13">
        <v>2178</v>
      </c>
      <c r="C33" s="13" t="s">
        <v>25</v>
      </c>
      <c r="D33" s="13">
        <v>32</v>
      </c>
      <c r="E33" s="8">
        <v>29</v>
      </c>
      <c r="F33" s="14">
        <f t="shared" si="0"/>
        <v>25.7</v>
      </c>
      <c r="G33" s="9">
        <f t="shared" si="3"/>
        <v>3.3000000000000007</v>
      </c>
      <c r="H33" s="9">
        <f t="shared" si="4"/>
        <v>10.890000000000004</v>
      </c>
      <c r="I33" s="14">
        <f t="shared" si="6"/>
        <v>15.320693664796282</v>
      </c>
      <c r="J33" s="14">
        <f t="shared" si="7"/>
        <v>36.079306335203718</v>
      </c>
      <c r="M33" s="1"/>
    </row>
    <row r="34" spans="1:13" x14ac:dyDescent="0.25">
      <c r="A34" s="7">
        <v>41131</v>
      </c>
      <c r="B34" s="13">
        <v>8600</v>
      </c>
      <c r="C34" s="13" t="s">
        <v>25</v>
      </c>
      <c r="D34" s="13">
        <v>33</v>
      </c>
      <c r="E34" s="8">
        <v>28</v>
      </c>
      <c r="F34" s="14">
        <f t="shared" ref="F34:F51" si="8">SUM($E$2:$E$51)/COUNT($E$2:$E$51)</f>
        <v>25.7</v>
      </c>
      <c r="G34" s="9">
        <f t="shared" si="3"/>
        <v>2.3000000000000007</v>
      </c>
      <c r="H34" s="9">
        <f t="shared" si="4"/>
        <v>5.2900000000000036</v>
      </c>
      <c r="I34" s="14">
        <f t="shared" si="6"/>
        <v>15.320693664796282</v>
      </c>
      <c r="J34" s="14">
        <f t="shared" si="7"/>
        <v>36.079306335203718</v>
      </c>
      <c r="M34" s="1"/>
    </row>
    <row r="35" spans="1:13" x14ac:dyDescent="0.25">
      <c r="A35" s="7">
        <v>41131</v>
      </c>
      <c r="B35" s="13">
        <v>3504</v>
      </c>
      <c r="C35" s="13" t="s">
        <v>25</v>
      </c>
      <c r="D35" s="13">
        <v>34</v>
      </c>
      <c r="E35" s="8">
        <v>24</v>
      </c>
      <c r="F35" s="14">
        <f t="shared" si="8"/>
        <v>25.7</v>
      </c>
      <c r="G35" s="9">
        <f t="shared" si="3"/>
        <v>-1.6999999999999993</v>
      </c>
      <c r="H35" s="9">
        <f t="shared" si="4"/>
        <v>2.8899999999999975</v>
      </c>
      <c r="I35" s="14">
        <f t="shared" si="6"/>
        <v>15.320693664796282</v>
      </c>
      <c r="J35" s="14">
        <f t="shared" si="7"/>
        <v>36.079306335203718</v>
      </c>
      <c r="M35" s="1"/>
    </row>
    <row r="36" spans="1:13" x14ac:dyDescent="0.25">
      <c r="A36" s="7">
        <v>41131</v>
      </c>
      <c r="B36" s="13">
        <v>1452</v>
      </c>
      <c r="C36" s="13" t="s">
        <v>25</v>
      </c>
      <c r="D36" s="13">
        <v>35</v>
      </c>
      <c r="E36" s="8">
        <v>29</v>
      </c>
      <c r="F36" s="14">
        <f t="shared" si="8"/>
        <v>25.7</v>
      </c>
      <c r="G36" s="9">
        <f t="shared" si="3"/>
        <v>3.3000000000000007</v>
      </c>
      <c r="H36" s="9">
        <f t="shared" si="4"/>
        <v>10.890000000000004</v>
      </c>
      <c r="I36" s="14">
        <f t="shared" si="6"/>
        <v>15.320693664796282</v>
      </c>
      <c r="J36" s="14">
        <f t="shared" si="7"/>
        <v>36.079306335203718</v>
      </c>
      <c r="M36" s="1"/>
    </row>
    <row r="37" spans="1:13" x14ac:dyDescent="0.25">
      <c r="A37" s="7">
        <v>41132</v>
      </c>
      <c r="B37" s="13">
        <v>8870</v>
      </c>
      <c r="C37" s="13" t="s">
        <v>25</v>
      </c>
      <c r="D37" s="13">
        <v>36</v>
      </c>
      <c r="E37" s="8">
        <v>29</v>
      </c>
      <c r="F37" s="14">
        <f t="shared" si="8"/>
        <v>25.7</v>
      </c>
      <c r="G37" s="9">
        <f t="shared" si="3"/>
        <v>3.3000000000000007</v>
      </c>
      <c r="H37" s="9">
        <f t="shared" si="4"/>
        <v>10.890000000000004</v>
      </c>
      <c r="I37" s="14">
        <f t="shared" si="6"/>
        <v>15.320693664796282</v>
      </c>
      <c r="J37" s="14">
        <f t="shared" si="7"/>
        <v>36.079306335203718</v>
      </c>
      <c r="M37" s="1"/>
    </row>
    <row r="38" spans="1:13" x14ac:dyDescent="0.25">
      <c r="A38" s="7">
        <v>41132</v>
      </c>
      <c r="B38" s="13">
        <v>2178</v>
      </c>
      <c r="C38" s="13" t="s">
        <v>25</v>
      </c>
      <c r="D38" s="13">
        <v>37</v>
      </c>
      <c r="E38" s="8">
        <v>29</v>
      </c>
      <c r="F38" s="14">
        <f t="shared" si="8"/>
        <v>25.7</v>
      </c>
      <c r="G38" s="9">
        <f t="shared" si="3"/>
        <v>3.3000000000000007</v>
      </c>
      <c r="H38" s="9">
        <f t="shared" si="4"/>
        <v>10.890000000000004</v>
      </c>
      <c r="I38" s="14">
        <f t="shared" si="6"/>
        <v>15.320693664796282</v>
      </c>
      <c r="J38" s="14">
        <f t="shared" si="7"/>
        <v>36.079306335203718</v>
      </c>
      <c r="M38" s="1"/>
    </row>
    <row r="39" spans="1:13" x14ac:dyDescent="0.25">
      <c r="A39" s="7">
        <v>41132</v>
      </c>
      <c r="B39" s="13">
        <v>8600</v>
      </c>
      <c r="C39" s="13" t="s">
        <v>25</v>
      </c>
      <c r="D39" s="13">
        <v>38</v>
      </c>
      <c r="E39" s="8">
        <v>25</v>
      </c>
      <c r="F39" s="14">
        <f t="shared" si="8"/>
        <v>25.7</v>
      </c>
      <c r="G39" s="9">
        <f t="shared" si="3"/>
        <v>-0.69999999999999929</v>
      </c>
      <c r="H39" s="9">
        <f t="shared" si="4"/>
        <v>0.48999999999999899</v>
      </c>
      <c r="I39" s="14">
        <f t="shared" si="6"/>
        <v>15.320693664796282</v>
      </c>
      <c r="J39" s="14">
        <f t="shared" si="7"/>
        <v>36.079306335203718</v>
      </c>
      <c r="M39" s="1"/>
    </row>
    <row r="40" spans="1:13" x14ac:dyDescent="0.25">
      <c r="A40" s="7">
        <v>41132</v>
      </c>
      <c r="B40" s="13">
        <v>3504</v>
      </c>
      <c r="C40" s="13" t="s">
        <v>25</v>
      </c>
      <c r="D40" s="13">
        <v>39</v>
      </c>
      <c r="E40" s="8">
        <v>25</v>
      </c>
      <c r="F40" s="14">
        <f t="shared" si="8"/>
        <v>25.7</v>
      </c>
      <c r="G40" s="9">
        <f t="shared" si="3"/>
        <v>-0.69999999999999929</v>
      </c>
      <c r="H40" s="9">
        <f t="shared" si="4"/>
        <v>0.48999999999999899</v>
      </c>
      <c r="I40" s="14">
        <f t="shared" si="6"/>
        <v>15.320693664796282</v>
      </c>
      <c r="J40" s="14">
        <f t="shared" si="7"/>
        <v>36.079306335203718</v>
      </c>
      <c r="M40" s="1"/>
    </row>
    <row r="41" spans="1:13" x14ac:dyDescent="0.25">
      <c r="A41" s="7">
        <v>41132</v>
      </c>
      <c r="B41" s="13">
        <v>1452</v>
      </c>
      <c r="C41" s="13" t="s">
        <v>25</v>
      </c>
      <c r="D41" s="13">
        <v>40</v>
      </c>
      <c r="E41" s="8">
        <v>24</v>
      </c>
      <c r="F41" s="14">
        <f t="shared" si="8"/>
        <v>25.7</v>
      </c>
      <c r="G41" s="9">
        <f t="shared" si="3"/>
        <v>-1.6999999999999993</v>
      </c>
      <c r="H41" s="9">
        <f t="shared" si="4"/>
        <v>2.8899999999999975</v>
      </c>
      <c r="I41" s="14">
        <f t="shared" si="6"/>
        <v>15.320693664796282</v>
      </c>
      <c r="J41" s="14">
        <f t="shared" si="7"/>
        <v>36.079306335203718</v>
      </c>
      <c r="M41" s="1"/>
    </row>
    <row r="42" spans="1:13" x14ac:dyDescent="0.25">
      <c r="A42" s="7">
        <v>41133</v>
      </c>
      <c r="B42" s="13">
        <v>8870</v>
      </c>
      <c r="C42" s="13" t="s">
        <v>25</v>
      </c>
      <c r="D42" s="13">
        <v>41</v>
      </c>
      <c r="E42" s="8">
        <v>19</v>
      </c>
      <c r="F42" s="14">
        <f t="shared" si="8"/>
        <v>25.7</v>
      </c>
      <c r="G42" s="9">
        <f t="shared" si="3"/>
        <v>-6.6999999999999993</v>
      </c>
      <c r="H42" s="9">
        <f t="shared" si="4"/>
        <v>44.889999999999993</v>
      </c>
      <c r="I42" s="14">
        <f t="shared" si="6"/>
        <v>15.320693664796282</v>
      </c>
      <c r="J42" s="14">
        <f t="shared" si="7"/>
        <v>36.079306335203718</v>
      </c>
      <c r="M42" s="1"/>
    </row>
    <row r="43" spans="1:13" x14ac:dyDescent="0.25">
      <c r="A43" s="7">
        <v>41133</v>
      </c>
      <c r="B43" s="13">
        <v>2178</v>
      </c>
      <c r="C43" s="13" t="s">
        <v>25</v>
      </c>
      <c r="D43" s="13">
        <v>42</v>
      </c>
      <c r="E43" s="8">
        <v>30</v>
      </c>
      <c r="F43" s="14">
        <f t="shared" si="8"/>
        <v>25.7</v>
      </c>
      <c r="G43" s="9">
        <f t="shared" si="3"/>
        <v>4.3000000000000007</v>
      </c>
      <c r="H43" s="9">
        <f t="shared" si="4"/>
        <v>18.490000000000006</v>
      </c>
      <c r="I43" s="14">
        <f t="shared" si="6"/>
        <v>15.320693664796282</v>
      </c>
      <c r="J43" s="14">
        <f t="shared" si="7"/>
        <v>36.079306335203718</v>
      </c>
      <c r="M43" s="1"/>
    </row>
    <row r="44" spans="1:13" x14ac:dyDescent="0.25">
      <c r="A44" s="7">
        <v>41133</v>
      </c>
      <c r="B44" s="13">
        <v>8600</v>
      </c>
      <c r="C44" s="13" t="s">
        <v>25</v>
      </c>
      <c r="D44" s="13">
        <v>43</v>
      </c>
      <c r="E44" s="8">
        <v>30</v>
      </c>
      <c r="F44" s="14">
        <f t="shared" si="8"/>
        <v>25.7</v>
      </c>
      <c r="G44" s="9">
        <f t="shared" si="3"/>
        <v>4.3000000000000007</v>
      </c>
      <c r="H44" s="9">
        <f t="shared" si="4"/>
        <v>18.490000000000006</v>
      </c>
      <c r="I44" s="14">
        <f t="shared" si="6"/>
        <v>15.320693664796282</v>
      </c>
      <c r="J44" s="14">
        <f t="shared" si="7"/>
        <v>36.079306335203718</v>
      </c>
      <c r="M44" s="1"/>
    </row>
    <row r="45" spans="1:13" x14ac:dyDescent="0.25">
      <c r="A45" s="7">
        <v>41133</v>
      </c>
      <c r="B45" s="13">
        <v>3504</v>
      </c>
      <c r="C45" s="13" t="s">
        <v>25</v>
      </c>
      <c r="D45" s="13">
        <v>44</v>
      </c>
      <c r="E45" s="8">
        <v>30</v>
      </c>
      <c r="F45" s="14">
        <f t="shared" si="8"/>
        <v>25.7</v>
      </c>
      <c r="G45" s="9">
        <f t="shared" si="3"/>
        <v>4.3000000000000007</v>
      </c>
      <c r="H45" s="9">
        <f t="shared" si="4"/>
        <v>18.490000000000006</v>
      </c>
      <c r="I45" s="14">
        <f t="shared" si="6"/>
        <v>15.320693664796282</v>
      </c>
      <c r="J45" s="14">
        <f t="shared" si="7"/>
        <v>36.079306335203718</v>
      </c>
      <c r="M45" s="1"/>
    </row>
    <row r="46" spans="1:13" x14ac:dyDescent="0.25">
      <c r="A46" s="7">
        <v>41133</v>
      </c>
      <c r="B46" s="13">
        <v>1452</v>
      </c>
      <c r="C46" s="13" t="s">
        <v>25</v>
      </c>
      <c r="D46" s="13">
        <v>45</v>
      </c>
      <c r="E46" s="8">
        <v>24</v>
      </c>
      <c r="F46" s="14">
        <f t="shared" si="8"/>
        <v>25.7</v>
      </c>
      <c r="G46" s="9">
        <f t="shared" si="3"/>
        <v>-1.6999999999999993</v>
      </c>
      <c r="H46" s="9">
        <f t="shared" si="4"/>
        <v>2.8899999999999975</v>
      </c>
      <c r="I46" s="14">
        <f t="shared" si="6"/>
        <v>15.320693664796282</v>
      </c>
      <c r="J46" s="14">
        <f t="shared" si="7"/>
        <v>36.079306335203718</v>
      </c>
      <c r="M46" s="1"/>
    </row>
    <row r="47" spans="1:13" x14ac:dyDescent="0.25">
      <c r="A47" s="7">
        <v>41134</v>
      </c>
      <c r="B47" s="13">
        <v>8870</v>
      </c>
      <c r="C47" s="13" t="s">
        <v>25</v>
      </c>
      <c r="D47" s="13">
        <v>46</v>
      </c>
      <c r="E47" s="8">
        <v>19</v>
      </c>
      <c r="F47" s="14">
        <f t="shared" si="8"/>
        <v>25.7</v>
      </c>
      <c r="G47" s="9">
        <f t="shared" si="3"/>
        <v>-6.6999999999999993</v>
      </c>
      <c r="H47" s="9">
        <f t="shared" si="4"/>
        <v>44.889999999999993</v>
      </c>
      <c r="I47" s="14">
        <f t="shared" si="6"/>
        <v>15.320693664796282</v>
      </c>
      <c r="J47" s="14">
        <f t="shared" si="7"/>
        <v>36.079306335203718</v>
      </c>
      <c r="M47" s="1"/>
    </row>
    <row r="48" spans="1:13" x14ac:dyDescent="0.25">
      <c r="A48" s="7">
        <v>41134</v>
      </c>
      <c r="B48" s="13">
        <v>2178</v>
      </c>
      <c r="C48" s="13" t="s">
        <v>25</v>
      </c>
      <c r="D48" s="13">
        <v>47</v>
      </c>
      <c r="E48" s="8">
        <v>29</v>
      </c>
      <c r="F48" s="14">
        <f t="shared" si="8"/>
        <v>25.7</v>
      </c>
      <c r="G48" s="9">
        <f t="shared" si="3"/>
        <v>3.3000000000000007</v>
      </c>
      <c r="H48" s="9">
        <f t="shared" si="4"/>
        <v>10.890000000000004</v>
      </c>
      <c r="I48" s="14">
        <f t="shared" si="6"/>
        <v>15.320693664796282</v>
      </c>
      <c r="J48" s="14">
        <f t="shared" si="7"/>
        <v>36.079306335203718</v>
      </c>
      <c r="M48" s="1"/>
    </row>
    <row r="49" spans="1:15" x14ac:dyDescent="0.25">
      <c r="A49" s="7">
        <v>41134</v>
      </c>
      <c r="B49" s="13">
        <v>8600</v>
      </c>
      <c r="C49" s="13" t="s">
        <v>25</v>
      </c>
      <c r="D49" s="13">
        <v>48</v>
      </c>
      <c r="E49" s="8">
        <v>19</v>
      </c>
      <c r="F49" s="14">
        <f t="shared" si="8"/>
        <v>25.7</v>
      </c>
      <c r="G49" s="9">
        <f t="shared" si="3"/>
        <v>-6.6999999999999993</v>
      </c>
      <c r="H49" s="9">
        <f t="shared" si="4"/>
        <v>44.889999999999993</v>
      </c>
      <c r="I49" s="14">
        <f t="shared" si="6"/>
        <v>15.320693664796282</v>
      </c>
      <c r="J49" s="14">
        <f t="shared" si="7"/>
        <v>36.079306335203718</v>
      </c>
      <c r="M49" s="1"/>
    </row>
    <row r="50" spans="1:15" x14ac:dyDescent="0.25">
      <c r="A50" s="7">
        <v>41134</v>
      </c>
      <c r="B50" s="13">
        <v>3504</v>
      </c>
      <c r="C50" s="13" t="s">
        <v>25</v>
      </c>
      <c r="D50" s="13">
        <v>49</v>
      </c>
      <c r="E50" s="8">
        <v>25</v>
      </c>
      <c r="F50" s="14">
        <f t="shared" si="8"/>
        <v>25.7</v>
      </c>
      <c r="G50" s="9">
        <f t="shared" si="3"/>
        <v>-0.69999999999999929</v>
      </c>
      <c r="H50" s="9">
        <f t="shared" si="4"/>
        <v>0.48999999999999899</v>
      </c>
      <c r="I50" s="14">
        <f>+F50-3*$H$53</f>
        <v>15.320693664796282</v>
      </c>
      <c r="J50" s="14">
        <f>+F50+3*$H$53</f>
        <v>36.079306335203718</v>
      </c>
      <c r="K50">
        <f t="shared" ca="1" si="5"/>
        <v>90</v>
      </c>
      <c r="L50" t="s">
        <v>6</v>
      </c>
      <c r="M50" s="1">
        <v>41090</v>
      </c>
      <c r="O50" t="s">
        <v>0</v>
      </c>
    </row>
    <row r="51" spans="1:15" x14ac:dyDescent="0.25">
      <c r="A51" s="7">
        <v>41134</v>
      </c>
      <c r="B51" s="13">
        <v>1452</v>
      </c>
      <c r="C51" s="13" t="s">
        <v>25</v>
      </c>
      <c r="D51" s="13">
        <v>50</v>
      </c>
      <c r="E51" s="8">
        <v>27</v>
      </c>
      <c r="F51" s="14">
        <f t="shared" si="8"/>
        <v>25.7</v>
      </c>
      <c r="G51" s="9">
        <f t="shared" si="3"/>
        <v>1.3000000000000007</v>
      </c>
      <c r="H51" s="9">
        <f t="shared" si="4"/>
        <v>1.6900000000000019</v>
      </c>
      <c r="I51" s="14">
        <f>+F51-3*$H$53</f>
        <v>15.320693664796282</v>
      </c>
      <c r="J51" s="14">
        <f>+F51+3*$H$53</f>
        <v>36.079306335203718</v>
      </c>
      <c r="K51">
        <f t="shared" ca="1" si="5"/>
        <v>89</v>
      </c>
      <c r="L51" t="s">
        <v>6</v>
      </c>
      <c r="M51" s="1">
        <v>41090</v>
      </c>
      <c r="O51" t="s">
        <v>0</v>
      </c>
    </row>
    <row r="52" spans="1:15" ht="18.75" x14ac:dyDescent="0.3">
      <c r="A52" s="4"/>
      <c r="B52" s="10"/>
      <c r="C52" s="10"/>
      <c r="D52" s="10"/>
      <c r="E52" s="5"/>
      <c r="F52" s="3"/>
      <c r="G52" s="12" t="s">
        <v>9</v>
      </c>
      <c r="H52" s="11">
        <f>SUM(H2:H51)/COUNT(H2:H51)</f>
        <v>11.97</v>
      </c>
      <c r="I52" s="5"/>
      <c r="J52" s="5"/>
      <c r="M52" s="1"/>
    </row>
    <row r="53" spans="1:15" ht="18.75" x14ac:dyDescent="0.3">
      <c r="A53" s="4"/>
      <c r="B53" s="10"/>
      <c r="C53" s="10"/>
      <c r="D53" s="10"/>
      <c r="E53" s="5"/>
      <c r="F53" s="3"/>
      <c r="G53" s="12" t="s">
        <v>7</v>
      </c>
      <c r="H53" s="11">
        <f>+SQRT(H52)</f>
        <v>3.459768778401239</v>
      </c>
      <c r="I53" s="5"/>
      <c r="J53" s="5"/>
      <c r="M53" s="1"/>
    </row>
    <row r="54" spans="1:15" x14ac:dyDescent="0.25">
      <c r="K54">
        <f t="shared" ca="1" si="5"/>
        <v>65</v>
      </c>
      <c r="L54" t="s">
        <v>3</v>
      </c>
      <c r="M54" s="1">
        <v>41092</v>
      </c>
    </row>
    <row r="55" spans="1:15" x14ac:dyDescent="0.25">
      <c r="K55">
        <f t="shared" ca="1" si="5"/>
        <v>78</v>
      </c>
      <c r="L55" t="s">
        <v>3</v>
      </c>
      <c r="M55" s="1">
        <v>41092</v>
      </c>
    </row>
    <row r="56" spans="1:15" ht="26.25" x14ac:dyDescent="0.4">
      <c r="B56" s="17"/>
      <c r="K56">
        <f t="shared" ca="1" si="5"/>
        <v>87</v>
      </c>
      <c r="L56" t="s">
        <v>4</v>
      </c>
      <c r="M56" s="1">
        <v>41092</v>
      </c>
    </row>
    <row r="57" spans="1:15" x14ac:dyDescent="0.25">
      <c r="K57">
        <f t="shared" ca="1" si="5"/>
        <v>50</v>
      </c>
      <c r="L57" t="s">
        <v>4</v>
      </c>
      <c r="M57" s="1">
        <v>41092</v>
      </c>
    </row>
    <row r="58" spans="1:15" x14ac:dyDescent="0.25">
      <c r="K58">
        <f t="shared" ca="1" si="5"/>
        <v>67</v>
      </c>
      <c r="L58" t="s">
        <v>5</v>
      </c>
      <c r="M58" s="1">
        <v>41092</v>
      </c>
    </row>
    <row r="59" spans="1:15" x14ac:dyDescent="0.25">
      <c r="K59">
        <f t="shared" ca="1" si="5"/>
        <v>76</v>
      </c>
      <c r="L59" t="s">
        <v>5</v>
      </c>
      <c r="M59" s="1">
        <v>41092</v>
      </c>
    </row>
    <row r="60" spans="1:15" x14ac:dyDescent="0.25">
      <c r="K60">
        <f t="shared" ca="1" si="5"/>
        <v>66</v>
      </c>
      <c r="L60" t="s">
        <v>5</v>
      </c>
      <c r="M60" s="1">
        <v>41092</v>
      </c>
    </row>
    <row r="61" spans="1:15" x14ac:dyDescent="0.25">
      <c r="A61" s="1"/>
      <c r="K61">
        <f t="shared" ca="1" si="5"/>
        <v>54</v>
      </c>
      <c r="L61" t="s">
        <v>6</v>
      </c>
      <c r="M61" s="1">
        <v>41092</v>
      </c>
    </row>
    <row r="62" spans="1:15" x14ac:dyDescent="0.25">
      <c r="A62" s="1"/>
      <c r="K62">
        <f t="shared" ca="1" si="5"/>
        <v>69</v>
      </c>
      <c r="L62" t="s">
        <v>6</v>
      </c>
      <c r="M62" s="1">
        <v>41092</v>
      </c>
    </row>
    <row r="63" spans="1:15" x14ac:dyDescent="0.25">
      <c r="A63" s="1"/>
      <c r="K63">
        <f t="shared" ca="1" si="5"/>
        <v>62</v>
      </c>
      <c r="L63" t="s">
        <v>3</v>
      </c>
      <c r="M63" s="1">
        <v>41092</v>
      </c>
    </row>
    <row r="64" spans="1:15" x14ac:dyDescent="0.25">
      <c r="A64" s="1"/>
      <c r="K64">
        <f t="shared" ca="1" si="5"/>
        <v>51</v>
      </c>
      <c r="L64" t="s">
        <v>3</v>
      </c>
      <c r="M64" s="1">
        <v>41093</v>
      </c>
    </row>
    <row r="65" spans="1:13" x14ac:dyDescent="0.25">
      <c r="A65" s="1"/>
      <c r="K65">
        <f t="shared" ca="1" si="5"/>
        <v>69</v>
      </c>
      <c r="L65" t="s">
        <v>4</v>
      </c>
      <c r="M65" s="1">
        <v>41093</v>
      </c>
    </row>
    <row r="66" spans="1:13" x14ac:dyDescent="0.25">
      <c r="A66" s="1"/>
      <c r="K66">
        <f t="shared" ca="1" si="5"/>
        <v>68</v>
      </c>
      <c r="L66" t="s">
        <v>4</v>
      </c>
      <c r="M66" s="1">
        <v>41093</v>
      </c>
    </row>
    <row r="67" spans="1:13" x14ac:dyDescent="0.25">
      <c r="A67" s="1"/>
      <c r="K67">
        <f t="shared" ca="1" si="5"/>
        <v>78</v>
      </c>
      <c r="L67" t="s">
        <v>5</v>
      </c>
      <c r="M67" s="1">
        <v>41093</v>
      </c>
    </row>
    <row r="68" spans="1:13" x14ac:dyDescent="0.25">
      <c r="A68" s="1"/>
      <c r="K68">
        <f t="shared" ca="1" si="5"/>
        <v>86</v>
      </c>
      <c r="L68" t="s">
        <v>5</v>
      </c>
      <c r="M68" s="1">
        <v>41093</v>
      </c>
    </row>
    <row r="69" spans="1:13" x14ac:dyDescent="0.25">
      <c r="A69" s="1"/>
      <c r="K69">
        <f t="shared" ca="1" si="5"/>
        <v>81</v>
      </c>
      <c r="L69" t="s">
        <v>5</v>
      </c>
      <c r="M69" s="1">
        <v>41093</v>
      </c>
    </row>
    <row r="70" spans="1:13" x14ac:dyDescent="0.25">
      <c r="A70" s="1"/>
      <c r="K70">
        <f t="shared" ca="1" si="5"/>
        <v>59</v>
      </c>
      <c r="L70" t="s">
        <v>6</v>
      </c>
      <c r="M70" s="1">
        <v>41093</v>
      </c>
    </row>
    <row r="71" spans="1:13" x14ac:dyDescent="0.25">
      <c r="A71" s="1"/>
      <c r="K71">
        <f t="shared" ca="1" si="5"/>
        <v>87</v>
      </c>
      <c r="L71" t="s">
        <v>6</v>
      </c>
      <c r="M71" s="1">
        <v>41093</v>
      </c>
    </row>
    <row r="72" spans="1:13" x14ac:dyDescent="0.25">
      <c r="A72" s="1"/>
      <c r="K72">
        <f t="shared" ca="1" si="5"/>
        <v>77</v>
      </c>
      <c r="M72" s="1">
        <v>41093</v>
      </c>
    </row>
    <row r="73" spans="1:13" x14ac:dyDescent="0.25">
      <c r="A73" s="1"/>
    </row>
    <row r="74" spans="1:13" x14ac:dyDescent="0.25">
      <c r="A74" s="1"/>
    </row>
    <row r="75" spans="1:13" x14ac:dyDescent="0.25">
      <c r="A75" s="1"/>
    </row>
    <row r="76" spans="1:13" x14ac:dyDescent="0.25">
      <c r="A76" s="1"/>
    </row>
    <row r="77" spans="1:13" x14ac:dyDescent="0.25">
      <c r="A77" s="1"/>
    </row>
    <row r="78" spans="1:13" x14ac:dyDescent="0.25">
      <c r="A78" s="1"/>
    </row>
    <row r="79" spans="1:13" x14ac:dyDescent="0.25">
      <c r="A79" s="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Concourse A</vt:lpstr>
      <vt:lpstr>Concourse 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2013-05-28T19:58:58Z</dcterms:created>
  <dcterms:modified xsi:type="dcterms:W3CDTF">2013-05-28T19:59:03Z</dcterms:modified>
</cp:coreProperties>
</file>