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tabRatio="566" activeTab="0"/>
  </bookViews>
  <sheets>
    <sheet name="GE Financials" sheetId="1" r:id="rId1"/>
    <sheet name="Income Statement" sheetId="2" r:id="rId2"/>
    <sheet name="Balance Sheet" sheetId="3" r:id="rId3"/>
    <sheet name="Cash Flow" sheetId="4" r:id="rId4"/>
    <sheet name="Ratio's" sheetId="5" r:id="rId5"/>
  </sheets>
  <definedNames/>
  <calcPr calcMode="manual" fullCalcOnLoad="1"/>
</workbook>
</file>

<file path=xl/sharedStrings.xml><?xml version="1.0" encoding="utf-8"?>
<sst xmlns="http://schemas.openxmlformats.org/spreadsheetml/2006/main" count="557" uniqueCount="326">
  <si>
    <t>PERIOD ENDING</t>
  </si>
  <si>
    <t>Gross Profit</t>
  </si>
  <si>
    <t>-  </t>
  </si>
  <si>
    <t>Interest Expense</t>
  </si>
  <si>
    <t>Minority Interest</t>
  </si>
  <si>
    <t>16,819,000  </t>
  </si>
  <si>
    <t>Discontinued Operations</t>
  </si>
  <si>
    <t>Extraordinary Items</t>
  </si>
  <si>
    <t>Net Income</t>
  </si>
  <si>
    <t>20,829,000  </t>
  </si>
  <si>
    <t>16,711,000  </t>
  </si>
  <si>
    <t>Income Statement</t>
  </si>
  <si>
    <t>5,593,000  </t>
  </si>
  <si>
    <t>5,420,000  </t>
  </si>
  <si>
    <t>4,508,000  </t>
  </si>
  <si>
    <t>6,576,000  </t>
  </si>
  <si>
    <t>Net Receivables</t>
  </si>
  <si>
    <t>Other Current Assets</t>
  </si>
  <si>
    <t>Total Current Assets</t>
  </si>
  <si>
    <t>Other Assets</t>
  </si>
  <si>
    <t>Accounts Payable</t>
  </si>
  <si>
    <t>Other Current Liabilities</t>
  </si>
  <si>
    <t>Total Current Liabilities</t>
  </si>
  <si>
    <t>Long Term Debt</t>
  </si>
  <si>
    <t>Other Liabilities</t>
  </si>
  <si>
    <t>Common Stock</t>
  </si>
  <si>
    <t>Retained Earnings</t>
  </si>
  <si>
    <t>Capital Surplus</t>
  </si>
  <si>
    <t>Balance Sheet</t>
  </si>
  <si>
    <t xml:space="preserve">Operating Activities, Cash Flows Provided By or Used In </t>
  </si>
  <si>
    <t>Depreciation</t>
  </si>
  <si>
    <t>9,158,000  </t>
  </si>
  <si>
    <t>8,538,000  </t>
  </si>
  <si>
    <t>8,385,000  </t>
  </si>
  <si>
    <t>Adjustments To Net Income</t>
  </si>
  <si>
    <t>5,626,000  </t>
  </si>
  <si>
    <t>4,873,000  </t>
  </si>
  <si>
    <t>2,334,000  </t>
  </si>
  <si>
    <t>Changes In Accounts Receivables</t>
  </si>
  <si>
    <t>Changes In Liabilities</t>
  </si>
  <si>
    <t>2,782,000  </t>
  </si>
  <si>
    <t>9,867,000  </t>
  </si>
  <si>
    <t>Changes In Inventories</t>
  </si>
  <si>
    <t>Changes In Other Operating Activities</t>
  </si>
  <si>
    <t>5,675,000  </t>
  </si>
  <si>
    <t>396,000  </t>
  </si>
  <si>
    <t>Total Cash Flow From Operating Activities</t>
  </si>
  <si>
    <t>30,646,000  </t>
  </si>
  <si>
    <t>37,641,000  </t>
  </si>
  <si>
    <t>36,484,000  </t>
  </si>
  <si>
    <t>Investing Activities, Cash Flows Provided By or Used In</t>
  </si>
  <si>
    <t>Capital Expenditures</t>
  </si>
  <si>
    <t>Investments</t>
  </si>
  <si>
    <t>Other Cashflows from Investing Activities</t>
  </si>
  <si>
    <t>3,382,000  </t>
  </si>
  <si>
    <t>Total Cash Flows From Investing Activities</t>
  </si>
  <si>
    <t>Financing Activities, Cash Flows Provided By or Used In</t>
  </si>
  <si>
    <t>Dividends Paid</t>
  </si>
  <si>
    <t>Sale Purchase of Stock</t>
  </si>
  <si>
    <t>3,993,000  </t>
  </si>
  <si>
    <t>Net Borrowings</t>
  </si>
  <si>
    <t>43,598,000  </t>
  </si>
  <si>
    <t>8,790,000  </t>
  </si>
  <si>
    <t>11,824,000  </t>
  </si>
  <si>
    <t>Other Cash Flows from Financing Activities</t>
  </si>
  <si>
    <t>Total Cash Flows From Financing Activities</t>
  </si>
  <si>
    <t>23,230,000  </t>
  </si>
  <si>
    <t>4,594,000  </t>
  </si>
  <si>
    <t>Effect Of Exchange Rate Changes</t>
  </si>
  <si>
    <t xml:space="preserve">Change In Cash and Cash Equivalents </t>
  </si>
  <si>
    <t>$2,474,000  </t>
  </si>
  <si>
    <t>$2,664,000  </t>
  </si>
  <si>
    <t>Cash Flow</t>
  </si>
  <si>
    <t>2,568,000  </t>
  </si>
  <si>
    <t>2,279,000  </t>
  </si>
  <si>
    <t>2,585,000  </t>
  </si>
  <si>
    <t>2,486,000  </t>
  </si>
  <si>
    <t>2,276,000  </t>
  </si>
  <si>
    <t>1,179,000  </t>
  </si>
  <si>
    <t>1,604,000  </t>
  </si>
  <si>
    <t>2,371,000  </t>
  </si>
  <si>
    <t>1,607,000  </t>
  </si>
  <si>
    <t>844,000  </t>
  </si>
  <si>
    <t>129,000  </t>
  </si>
  <si>
    <t>4,229,000  </t>
  </si>
  <si>
    <t>5,017,000  </t>
  </si>
  <si>
    <t>1,801,000  </t>
  </si>
  <si>
    <t>10,237,000  </t>
  </si>
  <si>
    <t>13,490,000  </t>
  </si>
  <si>
    <t>4,942,000  </t>
  </si>
  <si>
    <t>8,951,000  </t>
  </si>
  <si>
    <t>4,674,000  </t>
  </si>
  <si>
    <t>4,276,000  </t>
  </si>
  <si>
    <t>53,000  </t>
  </si>
  <si>
    <t>15,535,000  </t>
  </si>
  <si>
    <t>10,701,000  </t>
  </si>
  <si>
    <t>10,324,000  </t>
  </si>
  <si>
    <t>12,007,000  </t>
  </si>
  <si>
    <t>6,311,000  </t>
  </si>
  <si>
    <t>5,943,000  </t>
  </si>
  <si>
    <t>7,218,000  </t>
  </si>
  <si>
    <t>7,864,000  </t>
  </si>
  <si>
    <t>$4,137,000  </t>
  </si>
  <si>
    <t>$4,985,000  </t>
  </si>
  <si>
    <t>$307,000  </t>
  </si>
  <si>
    <t>VALUATION MEASURES</t>
  </si>
  <si>
    <r>
      <t>Market Cap (intraday)</t>
    </r>
    <r>
      <rPr>
        <vertAlign val="superscript"/>
        <sz val="7.5"/>
        <rFont val="Arial"/>
        <family val="2"/>
      </rPr>
      <t>5</t>
    </r>
    <r>
      <rPr>
        <sz val="7.9"/>
        <rFont val="Arial"/>
        <family val="2"/>
      </rPr>
      <t>:</t>
    </r>
  </si>
  <si>
    <t>351.03B</t>
  </si>
  <si>
    <r>
      <t>Enterprise Value (30-Jan-08)</t>
    </r>
    <r>
      <rPr>
        <vertAlign val="superscript"/>
        <sz val="7.5"/>
        <rFont val="Arial"/>
        <family val="2"/>
      </rPr>
      <t>3</t>
    </r>
    <r>
      <rPr>
        <sz val="7.9"/>
        <rFont val="Arial"/>
        <family val="2"/>
      </rPr>
      <t>:</t>
    </r>
  </si>
  <si>
    <t>802.17B</t>
  </si>
  <si>
    <t>Trailing P/E (ttm, intraday):</t>
  </si>
  <si>
    <r>
      <t xml:space="preserve">Forward P/E (fye 31-Dec-09) </t>
    </r>
    <r>
      <rPr>
        <vertAlign val="superscript"/>
        <sz val="7.5"/>
        <rFont val="Arial"/>
        <family val="2"/>
      </rPr>
      <t>1</t>
    </r>
    <r>
      <rPr>
        <sz val="7.9"/>
        <rFont val="Arial"/>
        <family val="2"/>
      </rPr>
      <t>:</t>
    </r>
  </si>
  <si>
    <t>PEG Ratio (5 yr expected):</t>
  </si>
  <si>
    <t>Price/Sales (ttm):</t>
  </si>
  <si>
    <t>Price/Book (mrq):</t>
  </si>
  <si>
    <r>
      <t>Enterprise Value/Revenue (ttm)</t>
    </r>
    <r>
      <rPr>
        <vertAlign val="superscript"/>
        <sz val="7.5"/>
        <rFont val="Arial"/>
        <family val="2"/>
      </rPr>
      <t>3</t>
    </r>
    <r>
      <rPr>
        <sz val="7.9"/>
        <rFont val="Arial"/>
        <family val="2"/>
      </rPr>
      <t>:</t>
    </r>
  </si>
  <si>
    <r>
      <t>Enterprise Value/EBITDA (ttm)</t>
    </r>
    <r>
      <rPr>
        <vertAlign val="superscript"/>
        <sz val="7.5"/>
        <rFont val="Arial"/>
        <family val="2"/>
      </rPr>
      <t>3</t>
    </r>
    <r>
      <rPr>
        <sz val="7.9"/>
        <rFont val="Arial"/>
        <family val="2"/>
      </rPr>
      <t>:</t>
    </r>
  </si>
  <si>
    <t>FINANCIAL HIGHLIGHTS</t>
  </si>
  <si>
    <t>Fiscal Year</t>
  </si>
  <si>
    <t>Fiscal Year Ends:</t>
  </si>
  <si>
    <t>Most Recent Quarter (mrq):</t>
  </si>
  <si>
    <t xml:space="preserve">Profitability </t>
  </si>
  <si>
    <t>Profit Margin (ttm):</t>
  </si>
  <si>
    <t>Operating Margin (ttm):</t>
  </si>
  <si>
    <t>Management Effectiveness</t>
  </si>
  <si>
    <t>Return on Assets (ttm):</t>
  </si>
  <si>
    <t>Return on Equity (ttm):</t>
  </si>
  <si>
    <t>Revenue (ttm):</t>
  </si>
  <si>
    <t>169.72B</t>
  </si>
  <si>
    <t>Revenue Per Share (ttm):</t>
  </si>
  <si>
    <t>Qtrly Revenue Growth (yoy):</t>
  </si>
  <si>
    <t>Gross Profit (ttm):</t>
  </si>
  <si>
    <t>89.28B</t>
  </si>
  <si>
    <t>EBITDA (ttm):</t>
  </si>
  <si>
    <t>37.41B</t>
  </si>
  <si>
    <t>Net Income Avl to Common (ttm):</t>
  </si>
  <si>
    <t>22.47B</t>
  </si>
  <si>
    <t>Diluted EPS (ttm):</t>
  </si>
  <si>
    <t>Qtrly Earnings Growth (yoy):</t>
  </si>
  <si>
    <t>Total Cash (mrq):</t>
  </si>
  <si>
    <t>61.20B</t>
  </si>
  <si>
    <t>Total Cash Per Share (mrq):</t>
  </si>
  <si>
    <t>Total Debt (mrq):</t>
  </si>
  <si>
    <t>514.10B</t>
  </si>
  <si>
    <t>Total Debt/Equity (mrq):</t>
  </si>
  <si>
    <t>Current Ratio (mrq):</t>
  </si>
  <si>
    <t>N/A</t>
  </si>
  <si>
    <t>Book Value Per Share (mrq):</t>
  </si>
  <si>
    <t>Cash Flow Statement</t>
  </si>
  <si>
    <t>Operating Cash Flow (ttm):</t>
  </si>
  <si>
    <t>Levered Free Cash Flow (ttm):</t>
  </si>
  <si>
    <t>DIRECT COMPETITOR COMPARISON</t>
  </si>
  <si>
    <t>GE</t>
  </si>
  <si>
    <t>C</t>
  </si>
  <si>
    <t>PHG</t>
  </si>
  <si>
    <t>SI</t>
  </si>
  <si>
    <t>Industry</t>
  </si>
  <si>
    <t>Market Cap:</t>
  </si>
  <si>
    <t>139.25B</t>
  </si>
  <si>
    <t>41.63B</t>
  </si>
  <si>
    <t>117.78B</t>
  </si>
  <si>
    <t>16.70M</t>
  </si>
  <si>
    <t>Employ­ees:</t>
  </si>
  <si>
    <t>Qtrly Rev Growth (yoy):</t>
  </si>
  <si>
    <t>64.27B</t>
  </si>
  <si>
    <t>39.59B</t>
  </si>
  <si>
    <t>109.53B</t>
  </si>
  <si>
    <t>745.40M</t>
  </si>
  <si>
    <t>Gross Margin (ttm):</t>
  </si>
  <si>
    <t>3.99B</t>
  </si>
  <si>
    <t>13.06B</t>
  </si>
  <si>
    <t>23.03M</t>
  </si>
  <si>
    <t>Oper Margins (ttm):</t>
  </si>
  <si>
    <t>Net Income (ttm):</t>
  </si>
  <si>
    <t>3.58B</t>
  </si>
  <si>
    <t>6.80B</t>
  </si>
  <si>
    <t>6.12B</t>
  </si>
  <si>
    <t>-25.73K</t>
  </si>
  <si>
    <t>EPS (ttm):</t>
  </si>
  <si>
    <t>P/E (ttm):</t>
  </si>
  <si>
    <t>PEG (5 yr expected):</t>
  </si>
  <si>
    <t>P/S (ttm):</t>
  </si>
  <si>
    <t>C = Citigroup Inc.</t>
  </si>
  <si>
    <t>PHG = Koninklijke Philips Electronics NV</t>
  </si>
  <si>
    <t>SI = Siemens AG</t>
  </si>
  <si>
    <t>Industry = Conglomerates</t>
  </si>
  <si>
    <t xml:space="preserve">GE VS. INDUSTRY LEADERS </t>
  </si>
  <si>
    <t>Statistic</t>
  </si>
  <si>
    <t>Industry Leader</t>
  </si>
  <si>
    <t>GE Rank</t>
  </si>
  <si>
    <t>Market Capitalization</t>
  </si>
  <si>
    <t>-</t>
  </si>
  <si>
    <t>P/E Ratio (ttm)</t>
  </si>
  <si>
    <t>DYSL.OB</t>
  </si>
  <si>
    <t>PEG Ratio (ttm, 5 yr expected)</t>
  </si>
  <si>
    <t>CHKE</t>
  </si>
  <si>
    <t>Revenue Growth (Qtrly YoY)</t>
  </si>
  <si>
    <t>EPS Growth (Qtrly YoY)</t>
  </si>
  <si>
    <t>CBE</t>
  </si>
  <si>
    <t>Long-Term Growth Rate (5 yr)</t>
  </si>
  <si>
    <t>TXT</t>
  </si>
  <si>
    <t>Return on Equity (ttm)</t>
  </si>
  <si>
    <t>Long-Term Debt/Equity (mrq)</t>
  </si>
  <si>
    <t>Dividend Yield (annual)</t>
  </si>
  <si>
    <t>ANNUAL INCOME STATEMENT</t>
  </si>
  <si>
    <t>(MILLIONS, EXCEPT PER SHARE)</t>
  </si>
  <si>
    <t>GENERAL ELECTRIC CO</t>
  </si>
  <si>
    <t>SIC:  9997 (Conglomerate)</t>
  </si>
  <si>
    <t>3135 Easton Tpke</t>
  </si>
  <si>
    <t>GICS:  20105010 (Industrial Conglomerates)</t>
  </si>
  <si>
    <t>Fairfield, CT  6828</t>
  </si>
  <si>
    <t>S&amp;P Long-Term Issuer Credit Rating:  AAA</t>
  </si>
  <si>
    <t>Ticker:  GE</t>
  </si>
  <si>
    <t>S&amp;P Short-Term Issuer Credit Rating:  Greatest (A1+)</t>
  </si>
  <si>
    <t>Fiscal Year:  12</t>
  </si>
  <si>
    <t>LTM</t>
  </si>
  <si>
    <t>Dec06</t>
  </si>
  <si>
    <t>Dec05</t>
  </si>
  <si>
    <t>Dec04</t>
  </si>
  <si>
    <t>Dec03</t>
  </si>
  <si>
    <t>Dec02</t>
  </si>
  <si>
    <t>Dec01</t>
  </si>
  <si>
    <t>Sales</t>
  </si>
  <si>
    <t>Cost of Goods Sold</t>
  </si>
  <si>
    <t>@NA</t>
  </si>
  <si>
    <t>-----------------</t>
  </si>
  <si>
    <t>-------------------</t>
  </si>
  <si>
    <t>------------------</t>
  </si>
  <si>
    <t>---------------</t>
  </si>
  <si>
    <t>Selling, General, &amp; Administrative Exp.</t>
  </si>
  <si>
    <t>@CF</t>
  </si>
  <si>
    <t>Operating Income Before Deprec.</t>
  </si>
  <si>
    <t>Depreciation,Depletion,&amp;Amortization</t>
  </si>
  <si>
    <t>Operating Profit</t>
  </si>
  <si>
    <t>Non-Operating Income/Expense</t>
  </si>
  <si>
    <t>Special Items</t>
  </si>
  <si>
    <t>Pretax Income</t>
  </si>
  <si>
    <t>Total Income Taxes</t>
  </si>
  <si>
    <t>Income Before Extraordinary</t>
  </si>
  <si>
    <t>Items &amp; Discontinued Operations</t>
  </si>
  <si>
    <t>Preferred Dividends</t>
  </si>
  <si>
    <t>Available for Common</t>
  </si>
  <si>
    <t>Savings Due to Common Stock Equiv.</t>
  </si>
  <si>
    <t>Adjusted Available for Common</t>
  </si>
  <si>
    <t>Adjusted Net Income</t>
  </si>
  <si>
    <t>Earnings Per Share Basic -</t>
  </si>
  <si>
    <t>Excluding Extra Items &amp; Disc Op</t>
  </si>
  <si>
    <t>Including Extra Items &amp; Disc Op</t>
  </si>
  <si>
    <t>Earnings Per Share Diluted -</t>
  </si>
  <si>
    <t>EPS Basic from Operations</t>
  </si>
  <si>
    <t>EPS Diluted from Operations</t>
  </si>
  <si>
    <t>Dividends Per Share</t>
  </si>
  <si>
    <t>Com Shares for Basic EPS</t>
  </si>
  <si>
    <t>Com Shares for Diluted EPS</t>
  </si>
  <si>
    <t>Copyright: Standard &amp; Poor's, A Division of McGraw-Hill Companies, Inc.</t>
  </si>
  <si>
    <t>ANNUAL BALANCE SHEET</t>
  </si>
  <si>
    <t>($ MILLIONS)</t>
  </si>
  <si>
    <t>Latest Q</t>
  </si>
  <si>
    <t>ASSETS</t>
  </si>
  <si>
    <t>Cash &amp; Short-Term Investments</t>
  </si>
  <si>
    <t>Inventories</t>
  </si>
  <si>
    <t>Prepaid Expenses</t>
  </si>
  <si>
    <t>NA</t>
  </si>
  <si>
    <t>--------------</t>
  </si>
  <si>
    <t>Gross Plant, Property &amp; Equipment</t>
  </si>
  <si>
    <t>Accumulated Depreciation</t>
  </si>
  <si>
    <t>Net Plant, Property &amp; Equipment</t>
  </si>
  <si>
    <t xml:space="preserve">   Investments at Equity</t>
  </si>
  <si>
    <t xml:space="preserve">   Other Investments</t>
  </si>
  <si>
    <t xml:space="preserve">   Intangibles</t>
  </si>
  <si>
    <t xml:space="preserve">   Deferred Charges</t>
  </si>
  <si>
    <t>LIABILITIES</t>
  </si>
  <si>
    <t>Long Term Debt Due In One Year</t>
  </si>
  <si>
    <t>Notes Payable</t>
  </si>
  <si>
    <t>Taxes Payable</t>
  </si>
  <si>
    <t>Accrued Expenses</t>
  </si>
  <si>
    <t>Deferred Taxes</t>
  </si>
  <si>
    <t>Investment Tax Credit</t>
  </si>
  <si>
    <t>TOTAL LIABILITIES</t>
  </si>
  <si>
    <t>EQUITY</t>
  </si>
  <si>
    <t>Preferred Stock - Redeemable</t>
  </si>
  <si>
    <t>Preferred Stock - Nonredeemable</t>
  </si>
  <si>
    <t>Total Preferred Stock</t>
  </si>
  <si>
    <t>Less: Treasury Stock</t>
  </si>
  <si>
    <t>Common Equity</t>
  </si>
  <si>
    <t>TOTAL EQUITY</t>
  </si>
  <si>
    <t>TOTAL LIABILITIES &amp; EQUITY</t>
  </si>
  <si>
    <t>Common Shares Outstanding</t>
  </si>
  <si>
    <t>Current Ratio</t>
  </si>
  <si>
    <t>Working Capital</t>
  </si>
  <si>
    <t>Debt to Asset</t>
  </si>
  <si>
    <t>Gross Porfit</t>
  </si>
  <si>
    <t>Debt to Equity</t>
  </si>
  <si>
    <t>Net Profit</t>
  </si>
  <si>
    <t>Inventory Turnover</t>
  </si>
  <si>
    <t>Total Sales</t>
  </si>
  <si>
    <t>Asset Turnover Ratio</t>
  </si>
  <si>
    <t>ROA</t>
  </si>
  <si>
    <t>ROE</t>
  </si>
  <si>
    <t>Average Equity</t>
  </si>
  <si>
    <t xml:space="preserve"> </t>
  </si>
  <si>
    <t>General Electric’s Market Risk: Premium Assumption</t>
  </si>
  <si>
    <t>Cost of Capital Components for GE</t>
  </si>
  <si>
    <t>Weight of Debt</t>
  </si>
  <si>
    <t xml:space="preserve">   </t>
  </si>
  <si>
    <t>Weight of Equity</t>
  </si>
  <si>
    <t>After-Tax Cost of Debt:</t>
  </si>
  <si>
    <t xml:space="preserve">…using APM                           </t>
  </si>
  <si>
    <t xml:space="preserve">     </t>
  </si>
  <si>
    <t>Weighted Average Cost of Capital for GE</t>
  </si>
  <si>
    <t>(Source: BNET Research Center)</t>
  </si>
  <si>
    <t xml:space="preserve">Risk-Free Rate      </t>
  </si>
  <si>
    <t xml:space="preserve">Adjusted Bet    2%       4%      6%  </t>
  </si>
  <si>
    <t xml:space="preserve">10-year Rate (5%)           1.08       </t>
  </si>
  <si>
    <t xml:space="preserve">Average      </t>
  </si>
  <si>
    <t xml:space="preserve">               </t>
  </si>
  <si>
    <t xml:space="preserve">5.5%    7.7%    9.8%   </t>
  </si>
  <si>
    <t xml:space="preserve">…using Bond Yield + Risk Premium     </t>
  </si>
  <si>
    <t xml:space="preserve">WACC using APM                        </t>
  </si>
  <si>
    <t>1-month Rate (1%)           1.08          3.2%    5.3%    7.5%    5.3%</t>
  </si>
  <si>
    <t xml:space="preserve">5-year Rate (4%)              1.08       </t>
  </si>
  <si>
    <t>6.2%    8.3%   10.5%   8.3%</t>
  </si>
  <si>
    <t>7.2%    9.3%   11.5%   9.3%</t>
  </si>
  <si>
    <t>…using Average Adjusted CAPM                7.65%</t>
  </si>
  <si>
    <t>WACC using Adjusted-Beta CAPM              6.06%</t>
  </si>
  <si>
    <t>WACC using Bond Yield + Risk Premium     7.18%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</si>
</sst>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_);\(#,##0.000\)"/>
    <numFmt numFmtId="169" formatCode="0_);\(0\)"/>
    <numFmt numFmtId="170" formatCode="#,##0.000_);[Red]\(#,##0.000\)"/>
  </numFmts>
  <fonts count="14">
    <font>
      <sz val="10"/>
      <name val="Arial"/>
      <family val="0"/>
    </font>
    <font>
      <sz val="7.9"/>
      <name val="Arial"/>
      <family val="2"/>
    </font>
    <font>
      <b/>
      <sz val="8.1"/>
      <name val="Verdana"/>
      <family val="2"/>
    </font>
    <font>
      <b/>
      <sz val="7.9"/>
      <name val="Arial"/>
      <family val="2"/>
    </font>
    <font>
      <sz val="8"/>
      <name val="Arial"/>
      <family val="0"/>
    </font>
    <font>
      <vertAlign val="superscript"/>
      <sz val="7.5"/>
      <name val="Arial"/>
      <family val="2"/>
    </font>
    <font>
      <sz val="7.9"/>
      <color indexed="8"/>
      <name val="Arial"/>
      <family val="2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48"/>
      <name val="Times New Roman"/>
      <family val="1"/>
    </font>
    <font>
      <u val="single"/>
      <sz val="10"/>
      <color indexed="36"/>
      <name val="Arial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5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6" fontId="3" fillId="0" borderId="0" xfId="0" applyNumberFormat="1" applyFont="1" applyAlignment="1">
      <alignment horizontal="right" wrapText="1"/>
    </xf>
    <xf numFmtId="16" fontId="1" fillId="0" borderId="0" xfId="0" applyNumberFormat="1" applyFont="1" applyAlignment="1">
      <alignment wrapText="1"/>
    </xf>
    <xf numFmtId="15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0" fontId="7" fillId="0" borderId="0" xfId="20" applyAlignment="1">
      <alignment horizontal="center" wrapText="1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20" applyAlignment="1">
      <alignment/>
    </xf>
    <xf numFmtId="0" fontId="7" fillId="0" borderId="0" xfId="20" applyAlignment="1">
      <alignment horizontal="left"/>
    </xf>
    <xf numFmtId="0" fontId="1" fillId="0" borderId="0" xfId="0" applyFont="1" applyAlignment="1">
      <alignment horizontal="right"/>
    </xf>
    <xf numFmtId="16" fontId="1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168" fontId="8" fillId="2" borderId="0" xfId="0" applyNumberFormat="1" applyFont="1" applyFill="1" applyAlignment="1">
      <alignment/>
    </xf>
    <xf numFmtId="168" fontId="8" fillId="0" borderId="0" xfId="0" applyNumberFormat="1" applyFont="1" applyAlignment="1">
      <alignment/>
    </xf>
    <xf numFmtId="168" fontId="9" fillId="0" borderId="0" xfId="0" applyNumberFormat="1" applyFont="1" applyAlignment="1">
      <alignment horizontal="center"/>
    </xf>
    <xf numFmtId="168" fontId="8" fillId="0" borderId="0" xfId="0" applyNumberFormat="1" applyFont="1" applyAlignment="1">
      <alignment horizontal="center"/>
    </xf>
    <xf numFmtId="168" fontId="9" fillId="0" borderId="0" xfId="0" applyNumberFormat="1" applyFont="1" applyAlignment="1">
      <alignment/>
    </xf>
    <xf numFmtId="169" fontId="10" fillId="0" borderId="0" xfId="0" applyNumberFormat="1" applyFont="1" applyAlignment="1">
      <alignment horizontal="left"/>
    </xf>
    <xf numFmtId="169" fontId="8" fillId="0" borderId="0" xfId="0" applyNumberFormat="1" applyFont="1" applyAlignment="1">
      <alignment horizontal="left"/>
    </xf>
    <xf numFmtId="168" fontId="8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8" fillId="0" borderId="1" xfId="0" applyNumberFormat="1" applyFont="1" applyBorder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168" fontId="8" fillId="0" borderId="3" xfId="0" applyNumberFormat="1" applyFont="1" applyBorder="1" applyAlignment="1">
      <alignment horizontal="center"/>
    </xf>
    <xf numFmtId="168" fontId="8" fillId="0" borderId="4" xfId="0" applyNumberFormat="1" applyFont="1" applyBorder="1" applyAlignment="1">
      <alignment/>
    </xf>
    <xf numFmtId="168" fontId="8" fillId="0" borderId="5" xfId="0" applyNumberFormat="1" applyFont="1" applyBorder="1" applyAlignment="1">
      <alignment horizontal="center"/>
    </xf>
    <xf numFmtId="168" fontId="8" fillId="0" borderId="6" xfId="0" applyNumberFormat="1" applyFont="1" applyBorder="1" applyAlignment="1">
      <alignment horizontal="center"/>
    </xf>
    <xf numFmtId="168" fontId="8" fillId="0" borderId="0" xfId="0" applyNumberFormat="1" applyFont="1" applyBorder="1" applyAlignment="1">
      <alignment horizontal="center"/>
    </xf>
    <xf numFmtId="168" fontId="8" fillId="0" borderId="7" xfId="0" applyNumberFormat="1" applyFont="1" applyBorder="1" applyAlignment="1">
      <alignment horizontal="center"/>
    </xf>
    <xf numFmtId="168" fontId="8" fillId="0" borderId="5" xfId="0" applyNumberFormat="1" applyFont="1" applyBorder="1" applyAlignment="1">
      <alignment/>
    </xf>
    <xf numFmtId="168" fontId="8" fillId="0" borderId="6" xfId="0" applyNumberFormat="1" applyFont="1" applyBorder="1" applyAlignment="1">
      <alignment/>
    </xf>
    <xf numFmtId="168" fontId="8" fillId="0" borderId="0" xfId="0" applyNumberFormat="1" applyFont="1" applyBorder="1" applyAlignment="1">
      <alignment/>
    </xf>
    <xf numFmtId="168" fontId="8" fillId="0" borderId="7" xfId="0" applyNumberFormat="1" applyFont="1" applyBorder="1" applyAlignment="1">
      <alignment/>
    </xf>
    <xf numFmtId="170" fontId="8" fillId="0" borderId="5" xfId="0" applyNumberFormat="1" applyFont="1" applyBorder="1" applyAlignment="1">
      <alignment horizontal="right"/>
    </xf>
    <xf numFmtId="170" fontId="8" fillId="0" borderId="6" xfId="0" applyNumberFormat="1" applyFont="1" applyBorder="1" applyAlignment="1">
      <alignment horizontal="right"/>
    </xf>
    <xf numFmtId="170" fontId="8" fillId="0" borderId="0" xfId="0" applyNumberFormat="1" applyFont="1" applyBorder="1" applyAlignment="1">
      <alignment horizontal="right"/>
    </xf>
    <xf numFmtId="170" fontId="8" fillId="0" borderId="7" xfId="0" applyNumberFormat="1" applyFont="1" applyBorder="1" applyAlignment="1">
      <alignment horizontal="right"/>
    </xf>
    <xf numFmtId="170" fontId="8" fillId="0" borderId="5" xfId="0" applyNumberFormat="1" applyFont="1" applyBorder="1" applyAlignment="1" quotePrefix="1">
      <alignment horizontal="right"/>
    </xf>
    <xf numFmtId="170" fontId="8" fillId="0" borderId="7" xfId="0" applyNumberFormat="1" applyFont="1" applyBorder="1" applyAlignment="1" quotePrefix="1">
      <alignment horizontal="right"/>
    </xf>
    <xf numFmtId="170" fontId="8" fillId="0" borderId="8" xfId="0" applyNumberFormat="1" applyFont="1" applyBorder="1" applyAlignment="1">
      <alignment horizontal="right"/>
    </xf>
    <xf numFmtId="170" fontId="8" fillId="0" borderId="9" xfId="0" applyNumberFormat="1" applyFont="1" applyBorder="1" applyAlignment="1">
      <alignment horizontal="right"/>
    </xf>
    <xf numFmtId="170" fontId="8" fillId="0" borderId="10" xfId="0" applyNumberFormat="1" applyFont="1" applyBorder="1" applyAlignment="1">
      <alignment horizontal="right"/>
    </xf>
    <xf numFmtId="168" fontId="11" fillId="0" borderId="0" xfId="0" applyNumberFormat="1" applyFont="1" applyAlignment="1">
      <alignment/>
    </xf>
    <xf numFmtId="168" fontId="9" fillId="0" borderId="0" xfId="0" applyNumberFormat="1" applyFont="1" applyAlignment="1">
      <alignment horizontal="centerContinuous"/>
    </xf>
    <xf numFmtId="168" fontId="8" fillId="0" borderId="0" xfId="0" applyNumberFormat="1" applyFont="1" applyAlignment="1">
      <alignment horizontal="centerContinuous"/>
    </xf>
    <xf numFmtId="37" fontId="8" fillId="0" borderId="0" xfId="0" applyNumberFormat="1" applyFont="1" applyAlignment="1">
      <alignment horizontal="left"/>
    </xf>
    <xf numFmtId="168" fontId="8" fillId="0" borderId="3" xfId="0" applyNumberFormat="1" applyFont="1" applyBorder="1" applyAlignment="1">
      <alignment/>
    </xf>
    <xf numFmtId="168" fontId="8" fillId="0" borderId="0" xfId="0" applyNumberFormat="1" applyFont="1" applyFill="1" applyBorder="1" applyAlignment="1">
      <alignment/>
    </xf>
    <xf numFmtId="9" fontId="0" fillId="0" borderId="0" xfId="2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168" fontId="8" fillId="0" borderId="11" xfId="0" applyNumberFormat="1" applyFont="1" applyBorder="1" applyAlignment="1">
      <alignment horizontal="center"/>
    </xf>
    <xf numFmtId="168" fontId="8" fillId="0" borderId="11" xfId="0" applyNumberFormat="1" applyFont="1" applyBorder="1" applyAlignment="1">
      <alignment/>
    </xf>
    <xf numFmtId="170" fontId="8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9" fontId="0" fillId="0" borderId="11" xfId="21" applyFont="1" applyBorder="1" applyAlignment="1">
      <alignment/>
    </xf>
    <xf numFmtId="9" fontId="8" fillId="0" borderId="1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1" fillId="0" borderId="0" xfId="0" applyFont="1" applyAlignment="1">
      <alignment/>
    </xf>
    <xf numFmtId="0" fontId="7" fillId="0" borderId="0" xfId="20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10" fontId="1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inance.yahoo.com/q?s=GE" TargetMode="External" /><Relationship Id="rId2" Type="http://schemas.openxmlformats.org/officeDocument/2006/relationships/hyperlink" Target="http://finance.yahoo.com/q?s=C" TargetMode="External" /><Relationship Id="rId3" Type="http://schemas.openxmlformats.org/officeDocument/2006/relationships/hyperlink" Target="http://finance.yahoo.com/q?s=PHG" TargetMode="External" /><Relationship Id="rId4" Type="http://schemas.openxmlformats.org/officeDocument/2006/relationships/hyperlink" Target="http://finance.yahoo.com/q?s=SI" TargetMode="External" /><Relationship Id="rId5" Type="http://schemas.openxmlformats.org/officeDocument/2006/relationships/hyperlink" Target="http://finance.yahoo.com/q/in?s=GE" TargetMode="External" /><Relationship Id="rId6" Type="http://schemas.openxmlformats.org/officeDocument/2006/relationships/hyperlink" Target="http://finance.yahoo.com/q?s=C" TargetMode="External" /><Relationship Id="rId7" Type="http://schemas.openxmlformats.org/officeDocument/2006/relationships/hyperlink" Target="http://finance.yahoo.com/q?s=PHG" TargetMode="External" /><Relationship Id="rId8" Type="http://schemas.openxmlformats.org/officeDocument/2006/relationships/hyperlink" Target="http://finance.yahoo.com/q?s=SI" TargetMode="External" /><Relationship Id="rId9" Type="http://schemas.openxmlformats.org/officeDocument/2006/relationships/hyperlink" Target="http://finance.yahoo.com/q/in?s=GE" TargetMode="External" /><Relationship Id="rId10" Type="http://schemas.openxmlformats.org/officeDocument/2006/relationships/hyperlink" Target="http://us.rd.yahoo.com/finance/industry/leaf/5/1/*http:/biz.yahoo.com/ic/ll/210mkt.html" TargetMode="External" /><Relationship Id="rId11" Type="http://schemas.openxmlformats.org/officeDocument/2006/relationships/hyperlink" Target="http://us.rd.yahoo.com/finance/industry/leaf/5/1/*http:/finance.yahoo.com/q?s=GE&amp;d=t" TargetMode="External" /><Relationship Id="rId12" Type="http://schemas.openxmlformats.org/officeDocument/2006/relationships/hyperlink" Target="http://us.rd.yahoo.com/finance/industry/leaf/5/2/*http:/biz.yahoo.com/ic/ll/210per.html" TargetMode="External" /><Relationship Id="rId13" Type="http://schemas.openxmlformats.org/officeDocument/2006/relationships/hyperlink" Target="http://us.rd.yahoo.com/finance/industry/leaf/5/2/*http:/finance.yahoo.com/q?s=DYSL.OB&amp;d=t" TargetMode="External" /><Relationship Id="rId14" Type="http://schemas.openxmlformats.org/officeDocument/2006/relationships/hyperlink" Target="http://us.rd.yahoo.com/finance/industry/leaf/5/3/*http:/biz.yahoo.com/ic/ll/210peg.html" TargetMode="External" /><Relationship Id="rId15" Type="http://schemas.openxmlformats.org/officeDocument/2006/relationships/hyperlink" Target="http://us.rd.yahoo.com/finance/industry/leaf/5/3/*http:/finance.yahoo.com/q?s=CHKE&amp;d=t" TargetMode="External" /><Relationship Id="rId16" Type="http://schemas.openxmlformats.org/officeDocument/2006/relationships/hyperlink" Target="http://us.rd.yahoo.com/finance/industry/leaf/5/4/*http:/biz.yahoo.com/ic/ll/210r1g.html" TargetMode="External" /><Relationship Id="rId17" Type="http://schemas.openxmlformats.org/officeDocument/2006/relationships/hyperlink" Target="http://us.rd.yahoo.com/finance/industry/leaf/5/4/*http:/finance.yahoo.com/q?s=DYSL.OB&amp;d=t" TargetMode="External" /><Relationship Id="rId18" Type="http://schemas.openxmlformats.org/officeDocument/2006/relationships/hyperlink" Target="http://us.rd.yahoo.com/finance/industry/leaf/5/5/*http:/biz.yahoo.com/ic/ll/210e1g.html" TargetMode="External" /><Relationship Id="rId19" Type="http://schemas.openxmlformats.org/officeDocument/2006/relationships/hyperlink" Target="http://us.rd.yahoo.com/finance/industry/leaf/5/5/*http:/finance.yahoo.com/q?s=CBE&amp;d=t" TargetMode="External" /><Relationship Id="rId20" Type="http://schemas.openxmlformats.org/officeDocument/2006/relationships/hyperlink" Target="http://us.rd.yahoo.com/finance/industry/leaf/5/6/*http:/biz.yahoo.com/ic/ll/210g5r.html" TargetMode="External" /><Relationship Id="rId21" Type="http://schemas.openxmlformats.org/officeDocument/2006/relationships/hyperlink" Target="http://us.rd.yahoo.com/finance/industry/leaf/5/6/*http:/finance.yahoo.com/q?s=TXT&amp;d=t" TargetMode="External" /><Relationship Id="rId22" Type="http://schemas.openxmlformats.org/officeDocument/2006/relationships/hyperlink" Target="http://us.rd.yahoo.com/finance/industry/leaf/5/7/*http:/biz.yahoo.com/ic/ll/210roe.html" TargetMode="External" /><Relationship Id="rId23" Type="http://schemas.openxmlformats.org/officeDocument/2006/relationships/hyperlink" Target="http://us.rd.yahoo.com/finance/industry/leaf/5/7/*http:/finance.yahoo.com/q?s=CHKE&amp;d=t" TargetMode="External" /><Relationship Id="rId24" Type="http://schemas.openxmlformats.org/officeDocument/2006/relationships/hyperlink" Target="http://us.rd.yahoo.com/finance/industry/leaf/5/8/*http:/biz.yahoo.com/ic/ll/210tbe.html" TargetMode="External" /><Relationship Id="rId25" Type="http://schemas.openxmlformats.org/officeDocument/2006/relationships/hyperlink" Target="http://us.rd.yahoo.com/finance/industry/leaf/5/8/*http:/finance.yahoo.com/q?s=GE&amp;d=t" TargetMode="External" /><Relationship Id="rId26" Type="http://schemas.openxmlformats.org/officeDocument/2006/relationships/hyperlink" Target="http://us.rd.yahoo.com/finance/industry/leaf/5/9/*http:/biz.yahoo.com/ic/ll/210yie.html" TargetMode="External" /><Relationship Id="rId27" Type="http://schemas.openxmlformats.org/officeDocument/2006/relationships/hyperlink" Target="http://us.rd.yahoo.com/finance/industry/leaf/5/9/*http:/finance.yahoo.com/q?s=CHKE&amp;d=t" TargetMode="External" /><Relationship Id="rId2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I24"/>
  <sheetViews>
    <sheetView showGridLines="0" tabSelected="1" workbookViewId="0" topLeftCell="A1">
      <selection activeCell="F18" sqref="F18"/>
    </sheetView>
  </sheetViews>
  <sheetFormatPr defaultColWidth="9.140625" defaultRowHeight="12.75"/>
  <sheetData>
    <row r="6" ht="15.75">
      <c r="C6" s="81" t="s">
        <v>301</v>
      </c>
    </row>
    <row r="7" spans="3:4" ht="15.75">
      <c r="C7" s="81" t="s">
        <v>311</v>
      </c>
      <c r="D7" s="81" t="s">
        <v>312</v>
      </c>
    </row>
    <row r="8" ht="15.75">
      <c r="C8" s="81" t="s">
        <v>319</v>
      </c>
    </row>
    <row r="9" spans="3:4" ht="15.75">
      <c r="C9" s="81" t="s">
        <v>320</v>
      </c>
      <c r="D9" s="81" t="s">
        <v>321</v>
      </c>
    </row>
    <row r="10" spans="3:8" ht="15.75">
      <c r="C10" s="81" t="s">
        <v>313</v>
      </c>
      <c r="D10" s="81" t="s">
        <v>322</v>
      </c>
      <c r="H10" s="79"/>
    </row>
    <row r="11" spans="3:7" ht="15.75">
      <c r="C11" s="81" t="s">
        <v>314</v>
      </c>
      <c r="E11" s="81" t="s">
        <v>315</v>
      </c>
      <c r="F11" s="81" t="s">
        <v>316</v>
      </c>
      <c r="G11" s="82">
        <v>0.077</v>
      </c>
    </row>
    <row r="12" spans="3:9" ht="15.75">
      <c r="C12" s="81" t="s">
        <v>302</v>
      </c>
      <c r="I12" s="79"/>
    </row>
    <row r="13" spans="3:8" ht="15.75">
      <c r="C13" s="81" t="s">
        <v>303</v>
      </c>
      <c r="D13" s="81" t="s">
        <v>304</v>
      </c>
      <c r="G13" s="82">
        <v>0.0043</v>
      </c>
      <c r="H13" s="80"/>
    </row>
    <row r="14" spans="3:8" ht="15.75">
      <c r="C14" s="81" t="s">
        <v>305</v>
      </c>
      <c r="G14" s="82">
        <v>0.0057</v>
      </c>
      <c r="H14" s="80"/>
    </row>
    <row r="15" spans="3:8" ht="15.75">
      <c r="C15" s="81" t="s">
        <v>306</v>
      </c>
      <c r="F15" s="82">
        <v>0.0398</v>
      </c>
      <c r="H15" s="11"/>
    </row>
    <row r="16" spans="3:8" ht="15.75">
      <c r="C16" s="81" t="s">
        <v>323</v>
      </c>
      <c r="H16" s="11"/>
    </row>
    <row r="17" spans="3:5" ht="15.75">
      <c r="C17" s="81" t="s">
        <v>307</v>
      </c>
      <c r="D17" s="81" t="s">
        <v>308</v>
      </c>
      <c r="E17" s="82">
        <v>0.1206</v>
      </c>
    </row>
    <row r="18" spans="3:4" ht="15.75">
      <c r="C18" s="81" t="s">
        <v>317</v>
      </c>
      <c r="D18" s="82">
        <v>0.0963</v>
      </c>
    </row>
    <row r="19" ht="15.75">
      <c r="C19" s="81"/>
    </row>
    <row r="20" ht="15.75">
      <c r="C20" s="81" t="s">
        <v>309</v>
      </c>
    </row>
    <row r="21" ht="15.75">
      <c r="C21" s="81" t="s">
        <v>324</v>
      </c>
    </row>
    <row r="22" spans="3:5" ht="15.75">
      <c r="C22" s="81" t="s">
        <v>318</v>
      </c>
      <c r="D22" s="81" t="s">
        <v>304</v>
      </c>
      <c r="E22" s="82">
        <v>0.0855</v>
      </c>
    </row>
    <row r="23" ht="15.75">
      <c r="C23" s="81" t="s">
        <v>325</v>
      </c>
    </row>
    <row r="24" ht="15.75">
      <c r="C24" s="81" t="s">
        <v>310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2">
      <selection activeCell="B14" sqref="B14:I14"/>
    </sheetView>
  </sheetViews>
  <sheetFormatPr defaultColWidth="9.140625" defaultRowHeight="12.75"/>
  <cols>
    <col min="2" max="2" width="34.421875" style="0" customWidth="1"/>
    <col min="3" max="3" width="3.7109375" style="0" customWidth="1"/>
    <col min="4" max="4" width="12.28125" style="0" customWidth="1"/>
    <col min="5" max="5" width="13.57421875" style="0" customWidth="1"/>
    <col min="6" max="6" width="12.28125" style="0" customWidth="1"/>
    <col min="7" max="7" width="11.28125" style="0" customWidth="1"/>
    <col min="8" max="9" width="10.00390625" style="0" customWidth="1"/>
  </cols>
  <sheetData>
    <row r="1" spans="1:9" ht="12.75">
      <c r="A1" s="24"/>
      <c r="B1" s="24"/>
      <c r="C1" s="24"/>
      <c r="D1" s="24"/>
      <c r="E1" s="24"/>
      <c r="F1" s="24"/>
      <c r="G1" s="24"/>
      <c r="H1" s="24"/>
      <c r="I1" s="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12.75">
      <c r="A3" s="24"/>
      <c r="B3" s="25"/>
      <c r="C3" s="25"/>
      <c r="D3" s="25"/>
      <c r="E3" s="26" t="s">
        <v>204</v>
      </c>
      <c r="F3" s="27"/>
      <c r="G3" s="27"/>
      <c r="H3" s="27"/>
      <c r="I3" s="25"/>
    </row>
    <row r="4" spans="1:9" ht="12.75">
      <c r="A4" s="24"/>
      <c r="B4" s="25"/>
      <c r="C4" s="25"/>
      <c r="D4" s="25"/>
      <c r="E4" s="26" t="s">
        <v>205</v>
      </c>
      <c r="F4" s="27"/>
      <c r="G4" s="27"/>
      <c r="H4" s="27"/>
      <c r="I4" s="25"/>
    </row>
    <row r="5" spans="1:9" ht="12.75">
      <c r="A5" s="24"/>
      <c r="B5" s="25"/>
      <c r="C5" s="25"/>
      <c r="D5" s="25"/>
      <c r="E5" s="27"/>
      <c r="F5" s="27"/>
      <c r="G5" s="27"/>
      <c r="H5" s="27"/>
      <c r="I5" s="25"/>
    </row>
    <row r="6" spans="1:9" ht="12.75">
      <c r="A6" s="24"/>
      <c r="B6" s="28" t="s">
        <v>206</v>
      </c>
      <c r="C6" s="25"/>
      <c r="D6" s="25"/>
      <c r="E6" s="27"/>
      <c r="F6" s="29" t="s">
        <v>207</v>
      </c>
      <c r="G6" s="25"/>
      <c r="H6" s="30"/>
      <c r="I6" s="27"/>
    </row>
    <row r="7" spans="1:9" ht="12.75">
      <c r="A7" s="24"/>
      <c r="B7" s="25" t="s">
        <v>208</v>
      </c>
      <c r="C7" s="31"/>
      <c r="D7" s="25"/>
      <c r="E7" s="26"/>
      <c r="F7" s="29" t="s">
        <v>209</v>
      </c>
      <c r="G7" s="25"/>
      <c r="H7" s="30"/>
      <c r="I7" s="27"/>
    </row>
    <row r="8" spans="1:9" ht="12.75">
      <c r="A8" s="24"/>
      <c r="B8" s="25" t="s">
        <v>210</v>
      </c>
      <c r="C8" s="30"/>
      <c r="D8" s="25"/>
      <c r="E8" s="27"/>
      <c r="F8" s="30" t="s">
        <v>211</v>
      </c>
      <c r="G8" s="25"/>
      <c r="H8" s="32"/>
      <c r="I8" s="27"/>
    </row>
    <row r="9" spans="1:9" ht="12.75">
      <c r="A9" s="24"/>
      <c r="B9" s="31" t="s">
        <v>212</v>
      </c>
      <c r="C9" s="31"/>
      <c r="D9" s="25"/>
      <c r="E9" s="27"/>
      <c r="F9" s="30" t="s">
        <v>213</v>
      </c>
      <c r="G9" s="25"/>
      <c r="H9" s="30"/>
      <c r="I9" s="27"/>
    </row>
    <row r="10" spans="1:9" ht="12.75">
      <c r="A10" s="24"/>
      <c r="B10" s="31" t="s">
        <v>214</v>
      </c>
      <c r="C10" s="25"/>
      <c r="D10" s="25"/>
      <c r="E10" s="25"/>
      <c r="F10" s="25"/>
      <c r="G10" s="25"/>
      <c r="H10" s="25"/>
      <c r="I10" s="25"/>
    </row>
    <row r="11" spans="1:9" ht="12.75">
      <c r="A11" s="24"/>
      <c r="B11" s="25"/>
      <c r="C11" s="25"/>
      <c r="D11" s="33" t="s">
        <v>215</v>
      </c>
      <c r="E11" s="34"/>
      <c r="F11" s="35"/>
      <c r="G11" s="35"/>
      <c r="H11" s="35"/>
      <c r="I11" s="36"/>
    </row>
    <row r="12" spans="1:9" ht="12.75">
      <c r="A12" s="24"/>
      <c r="B12" s="25"/>
      <c r="C12" s="25"/>
      <c r="D12" s="37" t="s">
        <v>216</v>
      </c>
      <c r="E12" s="38" t="s">
        <v>217</v>
      </c>
      <c r="F12" s="39" t="s">
        <v>218</v>
      </c>
      <c r="G12" s="39" t="s">
        <v>219</v>
      </c>
      <c r="H12" s="39" t="s">
        <v>220</v>
      </c>
      <c r="I12" s="40" t="s">
        <v>221</v>
      </c>
    </row>
    <row r="13" spans="1:9" ht="12.75">
      <c r="A13" s="24"/>
      <c r="B13" s="25"/>
      <c r="C13" s="25"/>
      <c r="D13" s="41"/>
      <c r="E13" s="42"/>
      <c r="F13" s="43"/>
      <c r="G13" s="43"/>
      <c r="H13" s="43"/>
      <c r="I13" s="44"/>
    </row>
    <row r="14" spans="1:9" ht="12.75">
      <c r="A14" s="24"/>
      <c r="B14" s="25" t="s">
        <v>222</v>
      </c>
      <c r="C14" s="25"/>
      <c r="D14" s="45">
        <v>163391</v>
      </c>
      <c r="E14" s="46">
        <v>148559</v>
      </c>
      <c r="F14" s="47">
        <v>151802</v>
      </c>
      <c r="G14" s="47">
        <v>133585</v>
      </c>
      <c r="H14" s="47">
        <v>130685</v>
      </c>
      <c r="I14" s="48">
        <v>125679</v>
      </c>
    </row>
    <row r="15" spans="1:9" ht="12.75">
      <c r="A15" s="24"/>
      <c r="B15" s="25" t="s">
        <v>223</v>
      </c>
      <c r="C15" s="25"/>
      <c r="D15" s="45">
        <v>74110</v>
      </c>
      <c r="E15" s="46">
        <v>63750</v>
      </c>
      <c r="F15" s="47">
        <v>69001</v>
      </c>
      <c r="G15" s="47">
        <v>96605</v>
      </c>
      <c r="H15" s="47">
        <v>96267</v>
      </c>
      <c r="I15" s="48">
        <v>87713</v>
      </c>
    </row>
    <row r="16" spans="1:9" ht="12.75">
      <c r="A16" s="24"/>
      <c r="B16" s="25"/>
      <c r="C16" s="25"/>
      <c r="D16" s="49" t="s">
        <v>225</v>
      </c>
      <c r="E16" s="46" t="s">
        <v>226</v>
      </c>
      <c r="F16" s="47" t="s">
        <v>227</v>
      </c>
      <c r="G16" s="47" t="s">
        <v>227</v>
      </c>
      <c r="H16" s="47" t="s">
        <v>227</v>
      </c>
      <c r="I16" s="50" t="s">
        <v>228</v>
      </c>
    </row>
    <row r="17" spans="1:9" ht="12.75">
      <c r="A17" s="24"/>
      <c r="B17" s="25" t="s">
        <v>1</v>
      </c>
      <c r="C17" s="25"/>
      <c r="D17" s="45">
        <v>89281</v>
      </c>
      <c r="E17" s="46">
        <v>84809</v>
      </c>
      <c r="F17" s="47">
        <v>82801</v>
      </c>
      <c r="G17" s="47">
        <v>36980</v>
      </c>
      <c r="H17" s="47">
        <v>34418</v>
      </c>
      <c r="I17" s="48">
        <v>37966</v>
      </c>
    </row>
    <row r="18" spans="1:9" ht="12.75">
      <c r="A18" s="24"/>
      <c r="B18" s="25" t="s">
        <v>229</v>
      </c>
      <c r="C18" s="25"/>
      <c r="D18" s="45">
        <v>40628</v>
      </c>
      <c r="E18" s="46">
        <v>39112</v>
      </c>
      <c r="F18" s="47">
        <v>42036</v>
      </c>
      <c r="G18" s="47" t="s">
        <v>230</v>
      </c>
      <c r="H18" s="47" t="s">
        <v>230</v>
      </c>
      <c r="I18" s="48" t="s">
        <v>230</v>
      </c>
    </row>
    <row r="19" spans="1:9" ht="12.75">
      <c r="A19" s="24"/>
      <c r="B19" s="25"/>
      <c r="C19" s="25"/>
      <c r="D19" s="49" t="s">
        <v>225</v>
      </c>
      <c r="E19" s="46" t="s">
        <v>226</v>
      </c>
      <c r="F19" s="47" t="s">
        <v>227</v>
      </c>
      <c r="G19" s="47" t="s">
        <v>227</v>
      </c>
      <c r="H19" s="47" t="s">
        <v>227</v>
      </c>
      <c r="I19" s="50" t="s">
        <v>228</v>
      </c>
    </row>
    <row r="20" spans="1:9" ht="12.75">
      <c r="A20" s="24"/>
      <c r="B20" s="25" t="s">
        <v>231</v>
      </c>
      <c r="C20" s="25"/>
      <c r="D20" s="45">
        <v>3839</v>
      </c>
      <c r="E20" s="46">
        <v>45697</v>
      </c>
      <c r="F20" s="47">
        <v>40765</v>
      </c>
      <c r="G20" s="47">
        <v>36980</v>
      </c>
      <c r="H20" s="47">
        <v>34418</v>
      </c>
      <c r="I20" s="48">
        <v>37966</v>
      </c>
    </row>
    <row r="21" spans="1:9" ht="12.75">
      <c r="A21" s="24"/>
      <c r="B21" s="25" t="s">
        <v>232</v>
      </c>
      <c r="C21" s="25"/>
      <c r="D21" s="46">
        <v>8538</v>
      </c>
      <c r="E21" s="46">
        <v>8538</v>
      </c>
      <c r="F21" s="47">
        <v>8385</v>
      </c>
      <c r="G21" s="47">
        <v>6956</v>
      </c>
      <c r="H21" s="47">
        <v>5998</v>
      </c>
      <c r="I21" s="48">
        <v>7089</v>
      </c>
    </row>
    <row r="22" spans="1:9" ht="12.75">
      <c r="A22" s="24"/>
      <c r="B22" s="25"/>
      <c r="C22" s="25"/>
      <c r="D22" s="49" t="s">
        <v>225</v>
      </c>
      <c r="E22" s="46" t="s">
        <v>226</v>
      </c>
      <c r="F22" s="47" t="s">
        <v>227</v>
      </c>
      <c r="G22" s="47" t="s">
        <v>227</v>
      </c>
      <c r="H22" s="47" t="s">
        <v>227</v>
      </c>
      <c r="I22" s="50" t="s">
        <v>228</v>
      </c>
    </row>
    <row r="23" spans="1:9" ht="12.75">
      <c r="A23" s="24"/>
      <c r="B23" s="25" t="s">
        <v>233</v>
      </c>
      <c r="C23" s="25"/>
      <c r="D23" s="45">
        <f>D17-D18-D20-D21</f>
        <v>36276</v>
      </c>
      <c r="E23" s="46">
        <v>37159</v>
      </c>
      <c r="F23" s="47">
        <v>32380</v>
      </c>
      <c r="G23" s="47">
        <v>30024</v>
      </c>
      <c r="H23" s="47">
        <v>28420</v>
      </c>
      <c r="I23" s="48">
        <v>30877</v>
      </c>
    </row>
    <row r="24" spans="1:9" ht="12.75">
      <c r="A24" s="24"/>
      <c r="B24" s="25"/>
      <c r="C24" s="25"/>
      <c r="D24" s="45"/>
      <c r="E24" s="46"/>
      <c r="F24" s="47"/>
      <c r="G24" s="47"/>
      <c r="H24" s="47"/>
      <c r="I24" s="48"/>
    </row>
    <row r="25" spans="1:9" ht="12.75">
      <c r="A25" s="24"/>
      <c r="B25" s="25" t="s">
        <v>3</v>
      </c>
      <c r="C25" s="25"/>
      <c r="D25" s="45">
        <v>19286</v>
      </c>
      <c r="E25" s="46">
        <v>15138</v>
      </c>
      <c r="F25" s="47">
        <v>12036</v>
      </c>
      <c r="G25" s="47">
        <v>10432</v>
      </c>
      <c r="H25" s="47">
        <v>10216</v>
      </c>
      <c r="I25" s="48">
        <v>11062</v>
      </c>
    </row>
    <row r="26" spans="1:9" ht="12.75">
      <c r="A26" s="24"/>
      <c r="B26" s="25" t="s">
        <v>234</v>
      </c>
      <c r="C26" s="25"/>
      <c r="D26" s="45">
        <v>2537</v>
      </c>
      <c r="E26" s="46">
        <v>1683</v>
      </c>
      <c r="F26" s="47">
        <v>1064</v>
      </c>
      <c r="G26" s="47">
        <v>602</v>
      </c>
      <c r="H26" s="47">
        <v>-46</v>
      </c>
      <c r="I26" s="48">
        <v>234</v>
      </c>
    </row>
    <row r="27" spans="1:9" ht="12.75">
      <c r="A27" s="24"/>
      <c r="B27" s="25" t="s">
        <v>235</v>
      </c>
      <c r="C27" s="25"/>
      <c r="D27" s="45">
        <v>0</v>
      </c>
      <c r="E27" s="46">
        <v>0</v>
      </c>
      <c r="F27" s="47">
        <v>0</v>
      </c>
      <c r="G27" s="47">
        <v>0</v>
      </c>
      <c r="H27" s="47">
        <v>1059</v>
      </c>
      <c r="I27" s="48">
        <v>0</v>
      </c>
    </row>
    <row r="28" spans="1:9" ht="12.75">
      <c r="A28" s="24"/>
      <c r="B28" s="25"/>
      <c r="C28" s="25"/>
      <c r="D28" s="49" t="s">
        <v>225</v>
      </c>
      <c r="E28" s="46" t="s">
        <v>226</v>
      </c>
      <c r="F28" s="47" t="s">
        <v>227</v>
      </c>
      <c r="G28" s="47" t="s">
        <v>227</v>
      </c>
      <c r="H28" s="47" t="s">
        <v>227</v>
      </c>
      <c r="I28" s="50" t="s">
        <v>228</v>
      </c>
    </row>
    <row r="29" spans="1:9" ht="12.75">
      <c r="A29" s="24"/>
      <c r="B29" s="25" t="s">
        <v>236</v>
      </c>
      <c r="C29" s="25"/>
      <c r="D29" s="45">
        <v>25528</v>
      </c>
      <c r="E29" s="46">
        <v>23704</v>
      </c>
      <c r="F29" s="47">
        <v>21408</v>
      </c>
      <c r="G29" s="47">
        <v>20194</v>
      </c>
      <c r="H29" s="47">
        <v>19217</v>
      </c>
      <c r="I29" s="48">
        <v>20049</v>
      </c>
    </row>
    <row r="30" spans="1:9" ht="12.75">
      <c r="A30" s="24"/>
      <c r="B30" s="25" t="s">
        <v>237</v>
      </c>
      <c r="C30" s="25"/>
      <c r="D30" s="45">
        <v>3954</v>
      </c>
      <c r="E30" s="46">
        <v>4085</v>
      </c>
      <c r="F30" s="47">
        <v>3661</v>
      </c>
      <c r="G30" s="47">
        <v>4315</v>
      </c>
      <c r="H30" s="47">
        <v>3758</v>
      </c>
      <c r="I30" s="48">
        <v>5573</v>
      </c>
    </row>
    <row r="31" spans="1:9" ht="12.75">
      <c r="A31" s="24"/>
      <c r="B31" s="25" t="s">
        <v>4</v>
      </c>
      <c r="C31" s="25"/>
      <c r="D31" s="45">
        <v>908</v>
      </c>
      <c r="E31" s="46">
        <v>986</v>
      </c>
      <c r="F31" s="47">
        <v>928</v>
      </c>
      <c r="G31" s="47">
        <v>290</v>
      </c>
      <c r="H31" s="47">
        <v>326</v>
      </c>
      <c r="I31" s="48">
        <v>348</v>
      </c>
    </row>
    <row r="32" spans="1:9" ht="12.75">
      <c r="A32" s="24"/>
      <c r="B32" s="25"/>
      <c r="C32" s="25"/>
      <c r="D32" s="49" t="s">
        <v>225</v>
      </c>
      <c r="E32" s="46" t="s">
        <v>226</v>
      </c>
      <c r="F32" s="47" t="s">
        <v>227</v>
      </c>
      <c r="G32" s="47" t="s">
        <v>227</v>
      </c>
      <c r="H32" s="47" t="s">
        <v>227</v>
      </c>
      <c r="I32" s="50" t="s">
        <v>228</v>
      </c>
    </row>
    <row r="33" spans="1:9" ht="12.75">
      <c r="A33" s="24"/>
      <c r="B33" s="25" t="s">
        <v>238</v>
      </c>
      <c r="C33" s="25"/>
      <c r="D33" s="45"/>
      <c r="E33" s="46"/>
      <c r="F33" s="47"/>
      <c r="G33" s="47"/>
      <c r="H33" s="47"/>
      <c r="I33" s="48"/>
    </row>
    <row r="34" spans="1:9" ht="12.75">
      <c r="A34" s="24"/>
      <c r="B34" s="25" t="s">
        <v>239</v>
      </c>
      <c r="C34" s="25"/>
      <c r="D34" s="45">
        <v>20666</v>
      </c>
      <c r="E34" s="46">
        <v>18633</v>
      </c>
      <c r="F34" s="47">
        <v>16819</v>
      </c>
      <c r="G34" s="47">
        <v>15589</v>
      </c>
      <c r="H34" s="47">
        <v>15133</v>
      </c>
      <c r="I34" s="48">
        <v>14128</v>
      </c>
    </row>
    <row r="35" spans="1:9" ht="12.75">
      <c r="A35" s="24"/>
      <c r="B35" s="25" t="s">
        <v>240</v>
      </c>
      <c r="C35" s="25"/>
      <c r="D35" s="45">
        <v>0</v>
      </c>
      <c r="E35" s="46">
        <v>0</v>
      </c>
      <c r="F35" s="47">
        <v>0</v>
      </c>
      <c r="G35" s="47">
        <v>0</v>
      </c>
      <c r="H35" s="47">
        <v>0</v>
      </c>
      <c r="I35" s="48">
        <v>0</v>
      </c>
    </row>
    <row r="36" spans="1:9" ht="12.75">
      <c r="A36" s="24"/>
      <c r="B36" s="25"/>
      <c r="C36" s="25"/>
      <c r="D36" s="49" t="s">
        <v>225</v>
      </c>
      <c r="E36" s="46" t="s">
        <v>226</v>
      </c>
      <c r="F36" s="47" t="s">
        <v>227</v>
      </c>
      <c r="G36" s="47" t="s">
        <v>227</v>
      </c>
      <c r="H36" s="47" t="s">
        <v>227</v>
      </c>
      <c r="I36" s="50" t="s">
        <v>228</v>
      </c>
    </row>
    <row r="37" spans="1:9" ht="12.75">
      <c r="A37" s="24"/>
      <c r="B37" s="25" t="s">
        <v>241</v>
      </c>
      <c r="C37" s="25"/>
      <c r="D37" s="45">
        <v>20666</v>
      </c>
      <c r="E37" s="46">
        <v>18633</v>
      </c>
      <c r="F37" s="47">
        <v>16819</v>
      </c>
      <c r="G37" s="47">
        <v>15589</v>
      </c>
      <c r="H37" s="47">
        <v>15133</v>
      </c>
      <c r="I37" s="48">
        <v>14128</v>
      </c>
    </row>
    <row r="38" spans="1:9" ht="12.75">
      <c r="A38" s="24"/>
      <c r="B38" s="25" t="s">
        <v>242</v>
      </c>
      <c r="C38" s="25"/>
      <c r="D38" s="45">
        <v>0</v>
      </c>
      <c r="E38" s="46">
        <v>0</v>
      </c>
      <c r="F38" s="47">
        <v>0</v>
      </c>
      <c r="G38" s="47">
        <v>0</v>
      </c>
      <c r="H38" s="47">
        <v>0</v>
      </c>
      <c r="I38" s="48">
        <v>0</v>
      </c>
    </row>
    <row r="39" spans="1:9" ht="12.75">
      <c r="A39" s="24"/>
      <c r="B39" s="25"/>
      <c r="C39" s="25"/>
      <c r="D39" s="49" t="s">
        <v>225</v>
      </c>
      <c r="E39" s="46" t="s">
        <v>226</v>
      </c>
      <c r="F39" s="47" t="s">
        <v>227</v>
      </c>
      <c r="G39" s="47" t="s">
        <v>227</v>
      </c>
      <c r="H39" s="47" t="s">
        <v>227</v>
      </c>
      <c r="I39" s="50" t="s">
        <v>228</v>
      </c>
    </row>
    <row r="40" spans="1:9" ht="12.75">
      <c r="A40" s="24"/>
      <c r="B40" s="25" t="s">
        <v>243</v>
      </c>
      <c r="C40" s="25"/>
      <c r="D40" s="45">
        <v>20666</v>
      </c>
      <c r="E40" s="46">
        <v>18633</v>
      </c>
      <c r="F40" s="47">
        <v>16819</v>
      </c>
      <c r="G40" s="47">
        <v>15589</v>
      </c>
      <c r="H40" s="47">
        <v>15133</v>
      </c>
      <c r="I40" s="48">
        <v>14128</v>
      </c>
    </row>
    <row r="41" spans="1:9" ht="12.75">
      <c r="A41" s="24"/>
      <c r="B41" s="25" t="s">
        <v>7</v>
      </c>
      <c r="C41" s="25"/>
      <c r="D41" s="45">
        <v>0</v>
      </c>
      <c r="E41" s="46">
        <v>0</v>
      </c>
      <c r="F41" s="47">
        <v>0</v>
      </c>
      <c r="G41" s="47">
        <v>-587</v>
      </c>
      <c r="H41" s="47">
        <v>-1015</v>
      </c>
      <c r="I41" s="48">
        <v>-444</v>
      </c>
    </row>
    <row r="42" spans="1:9" ht="12.75">
      <c r="A42" s="24"/>
      <c r="B42" s="25" t="s">
        <v>6</v>
      </c>
      <c r="C42" s="25"/>
      <c r="D42" s="45">
        <v>163</v>
      </c>
      <c r="E42" s="46">
        <v>-1922</v>
      </c>
      <c r="F42" s="47">
        <v>0</v>
      </c>
      <c r="G42" s="47">
        <v>0</v>
      </c>
      <c r="H42" s="47">
        <v>0</v>
      </c>
      <c r="I42" s="48">
        <v>0</v>
      </c>
    </row>
    <row r="43" spans="1:9" ht="12.75">
      <c r="A43" s="24"/>
      <c r="B43" s="25"/>
      <c r="C43" s="25"/>
      <c r="D43" s="49" t="s">
        <v>225</v>
      </c>
      <c r="E43" s="46" t="s">
        <v>226</v>
      </c>
      <c r="F43" s="47" t="s">
        <v>227</v>
      </c>
      <c r="G43" s="47" t="s">
        <v>227</v>
      </c>
      <c r="H43" s="47" t="s">
        <v>227</v>
      </c>
      <c r="I43" s="50" t="s">
        <v>228</v>
      </c>
    </row>
    <row r="44" spans="1:9" ht="12.75">
      <c r="A44" s="24"/>
      <c r="B44" s="25" t="s">
        <v>244</v>
      </c>
      <c r="C44" s="25"/>
      <c r="D44" s="45">
        <v>20829</v>
      </c>
      <c r="E44" s="46">
        <v>16711</v>
      </c>
      <c r="F44" s="47">
        <v>16819</v>
      </c>
      <c r="G44" s="47">
        <v>15002</v>
      </c>
      <c r="H44" s="47">
        <v>14118</v>
      </c>
      <c r="I44" s="48">
        <v>13684</v>
      </c>
    </row>
    <row r="45" spans="1:9" ht="12.75">
      <c r="A45" s="24"/>
      <c r="B45" s="25"/>
      <c r="C45" s="25"/>
      <c r="D45" s="45"/>
      <c r="E45" s="46"/>
      <c r="F45" s="47"/>
      <c r="G45" s="47"/>
      <c r="H45" s="47"/>
      <c r="I45" s="48"/>
    </row>
    <row r="46" spans="1:9" ht="12.75">
      <c r="A46" s="24"/>
      <c r="B46" s="25" t="s">
        <v>245</v>
      </c>
      <c r="C46" s="25"/>
      <c r="D46" s="45"/>
      <c r="E46" s="46"/>
      <c r="F46" s="47"/>
      <c r="G46" s="47"/>
      <c r="H46" s="47"/>
      <c r="I46" s="48"/>
    </row>
    <row r="47" spans="1:9" ht="12.75">
      <c r="A47" s="24"/>
      <c r="B47" s="25" t="s">
        <v>246</v>
      </c>
      <c r="C47" s="25"/>
      <c r="D47" s="45">
        <v>2</v>
      </c>
      <c r="E47" s="46">
        <v>1.76</v>
      </c>
      <c r="F47" s="47">
        <v>1.62</v>
      </c>
      <c r="G47" s="47">
        <v>1.56</v>
      </c>
      <c r="H47" s="47">
        <v>1.52</v>
      </c>
      <c r="I47" s="48">
        <v>1.42</v>
      </c>
    </row>
    <row r="48" spans="1:9" ht="12.75">
      <c r="A48" s="24"/>
      <c r="B48" s="25"/>
      <c r="C48" s="25"/>
      <c r="D48" s="45"/>
      <c r="E48" s="46"/>
      <c r="F48" s="47"/>
      <c r="G48" s="47"/>
      <c r="H48" s="47"/>
      <c r="I48" s="48"/>
    </row>
    <row r="49" spans="1:9" ht="12.75">
      <c r="A49" s="24"/>
      <c r="B49" s="25" t="s">
        <v>245</v>
      </c>
      <c r="C49" s="25"/>
      <c r="D49" s="45"/>
      <c r="E49" s="46"/>
      <c r="F49" s="47"/>
      <c r="G49" s="47"/>
      <c r="H49" s="47"/>
      <c r="I49" s="48"/>
    </row>
    <row r="50" spans="1:9" ht="12.75">
      <c r="A50" s="24"/>
      <c r="B50" s="25" t="s">
        <v>247</v>
      </c>
      <c r="C50" s="25"/>
      <c r="D50" s="45">
        <v>2.02</v>
      </c>
      <c r="E50" s="46">
        <v>1.58</v>
      </c>
      <c r="F50" s="47">
        <v>1.62</v>
      </c>
      <c r="G50" s="47">
        <v>1.5</v>
      </c>
      <c r="H50" s="47">
        <v>1.42</v>
      </c>
      <c r="I50" s="48">
        <v>1.38</v>
      </c>
    </row>
    <row r="51" spans="1:9" ht="12.75">
      <c r="A51" s="24"/>
      <c r="B51" s="25"/>
      <c r="C51" s="25"/>
      <c r="D51" s="45"/>
      <c r="E51" s="46"/>
      <c r="F51" s="47"/>
      <c r="G51" s="47"/>
      <c r="H51" s="47"/>
      <c r="I51" s="48"/>
    </row>
    <row r="52" spans="1:9" ht="12.75">
      <c r="A52" s="24"/>
      <c r="B52" s="25" t="s">
        <v>248</v>
      </c>
      <c r="C52" s="25"/>
      <c r="D52" s="45"/>
      <c r="E52" s="46"/>
      <c r="F52" s="47"/>
      <c r="G52" s="47"/>
      <c r="H52" s="47"/>
      <c r="I52" s="48"/>
    </row>
    <row r="53" spans="1:9" ht="12.75">
      <c r="A53" s="24"/>
      <c r="B53" s="25" t="s">
        <v>246</v>
      </c>
      <c r="C53" s="25"/>
      <c r="D53" s="45">
        <v>1.99</v>
      </c>
      <c r="E53" s="46">
        <v>1.76</v>
      </c>
      <c r="F53" s="47">
        <v>1.61</v>
      </c>
      <c r="G53" s="47">
        <v>1.55</v>
      </c>
      <c r="H53" s="47">
        <v>1.51</v>
      </c>
      <c r="I53" s="48">
        <v>1.41</v>
      </c>
    </row>
    <row r="54" spans="1:9" ht="12.75">
      <c r="A54" s="24"/>
      <c r="B54" s="25"/>
      <c r="C54" s="25"/>
      <c r="D54" s="45"/>
      <c r="E54" s="46"/>
      <c r="F54" s="47"/>
      <c r="G54" s="47"/>
      <c r="H54" s="47"/>
      <c r="I54" s="48"/>
    </row>
    <row r="55" spans="1:9" ht="12.75">
      <c r="A55" s="24"/>
      <c r="B55" s="25" t="s">
        <v>248</v>
      </c>
      <c r="C55" s="25"/>
      <c r="D55" s="45"/>
      <c r="E55" s="46"/>
      <c r="F55" s="47"/>
      <c r="G55" s="47"/>
      <c r="H55" s="47"/>
      <c r="I55" s="48"/>
    </row>
    <row r="56" spans="1:9" ht="12.75">
      <c r="A56" s="24"/>
      <c r="B56" s="25" t="s">
        <v>247</v>
      </c>
      <c r="C56" s="25"/>
      <c r="D56" s="45">
        <v>2.01</v>
      </c>
      <c r="E56" s="46">
        <v>1.57</v>
      </c>
      <c r="F56" s="47">
        <v>1.61</v>
      </c>
      <c r="G56" s="47">
        <v>1.49</v>
      </c>
      <c r="H56" s="47">
        <v>1.41</v>
      </c>
      <c r="I56" s="48">
        <v>1.37</v>
      </c>
    </row>
    <row r="57" spans="1:9" ht="12.75">
      <c r="A57" s="24"/>
      <c r="B57" s="25"/>
      <c r="C57" s="25"/>
      <c r="D57" s="45"/>
      <c r="E57" s="46"/>
      <c r="F57" s="47"/>
      <c r="G57" s="47"/>
      <c r="H57" s="47"/>
      <c r="I57" s="48"/>
    </row>
    <row r="58" spans="1:9" ht="12.75">
      <c r="A58" s="24"/>
      <c r="B58" s="25" t="s">
        <v>249</v>
      </c>
      <c r="C58" s="25"/>
      <c r="D58" s="45">
        <v>1.99</v>
      </c>
      <c r="E58" s="46">
        <v>1.76</v>
      </c>
      <c r="F58" s="47">
        <v>1.62</v>
      </c>
      <c r="G58" s="47">
        <v>1.56</v>
      </c>
      <c r="H58" s="47">
        <v>1.45</v>
      </c>
      <c r="I58" s="48">
        <v>1.42</v>
      </c>
    </row>
    <row r="59" spans="1:9" ht="12.75">
      <c r="A59" s="24"/>
      <c r="B59" s="25" t="s">
        <v>250</v>
      </c>
      <c r="C59" s="25"/>
      <c r="D59" s="45">
        <v>1.99</v>
      </c>
      <c r="E59" s="46">
        <v>1.76</v>
      </c>
      <c r="F59" s="47">
        <v>1.61</v>
      </c>
      <c r="G59" s="47">
        <v>1.55</v>
      </c>
      <c r="H59" s="47">
        <v>1.44</v>
      </c>
      <c r="I59" s="48">
        <v>1.41</v>
      </c>
    </row>
    <row r="60" spans="1:9" ht="12.75">
      <c r="A60" s="24"/>
      <c r="B60" s="25" t="s">
        <v>251</v>
      </c>
      <c r="C60" s="25"/>
      <c r="D60" s="45">
        <v>1.03</v>
      </c>
      <c r="E60" s="47">
        <v>0.91</v>
      </c>
      <c r="F60" s="47">
        <v>0.82</v>
      </c>
      <c r="G60" s="47">
        <v>0.77</v>
      </c>
      <c r="H60" s="47">
        <v>0.73</v>
      </c>
      <c r="I60" s="48">
        <v>0.66</v>
      </c>
    </row>
    <row r="61" spans="1:9" ht="12.75">
      <c r="A61" s="24"/>
      <c r="B61" s="25"/>
      <c r="C61" s="25"/>
      <c r="D61" s="45"/>
      <c r="E61" s="47"/>
      <c r="F61" s="47"/>
      <c r="G61" s="47"/>
      <c r="H61" s="47"/>
      <c r="I61" s="48"/>
    </row>
    <row r="62" spans="1:9" ht="12.75">
      <c r="A62" s="24"/>
      <c r="B62" s="25" t="s">
        <v>252</v>
      </c>
      <c r="C62" s="25"/>
      <c r="D62" s="45">
        <v>10294</v>
      </c>
      <c r="E62" s="47">
        <v>10570</v>
      </c>
      <c r="F62" s="47">
        <v>10400</v>
      </c>
      <c r="G62" s="47">
        <v>10019</v>
      </c>
      <c r="H62" s="47">
        <v>9947</v>
      </c>
      <c r="I62" s="48">
        <v>9932</v>
      </c>
    </row>
    <row r="63" spans="1:9" ht="12.75">
      <c r="A63" s="24"/>
      <c r="B63" s="25" t="s">
        <v>253</v>
      </c>
      <c r="C63" s="25"/>
      <c r="D63" s="51">
        <v>10326</v>
      </c>
      <c r="E63" s="52">
        <v>10611</v>
      </c>
      <c r="F63" s="52">
        <v>10445</v>
      </c>
      <c r="G63" s="52">
        <v>10075</v>
      </c>
      <c r="H63" s="52">
        <v>10028</v>
      </c>
      <c r="I63" s="53">
        <v>10052</v>
      </c>
    </row>
    <row r="64" spans="1:9" ht="12.75">
      <c r="A64" s="24"/>
      <c r="B64" s="25"/>
      <c r="C64" s="25"/>
      <c r="D64" s="25"/>
      <c r="E64" s="25"/>
      <c r="F64" s="25"/>
      <c r="G64" s="25"/>
      <c r="H64" s="25"/>
      <c r="I64" s="25"/>
    </row>
    <row r="65" spans="1:9" ht="12.75">
      <c r="A65" s="24"/>
      <c r="B65" s="54" t="s">
        <v>254</v>
      </c>
      <c r="C65" s="25"/>
      <c r="D65" s="25"/>
      <c r="E65" s="25"/>
      <c r="F65" s="25"/>
      <c r="G65" s="25"/>
      <c r="H65" s="25"/>
      <c r="I65" s="25"/>
    </row>
  </sheetData>
  <printOptions/>
  <pageMargins left="0.75" right="0.75" top="1" bottom="1" header="0.5" footer="0.5"/>
  <pageSetup orientation="portrait" paperSize="9"/>
  <legacyDrawing r:id="rId2"/>
  <oleObjects>
    <oleObject progId="Paint.Picture" shapeId="3245430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44">
      <selection activeCell="A66" sqref="A66"/>
    </sheetView>
  </sheetViews>
  <sheetFormatPr defaultColWidth="9.140625" defaultRowHeight="12.75"/>
  <cols>
    <col min="2" max="2" width="22.7109375" style="0" customWidth="1"/>
    <col min="3" max="3" width="10.28125" style="0" customWidth="1"/>
    <col min="4" max="4" width="9.8515625" style="0" customWidth="1"/>
    <col min="5" max="5" width="10.140625" style="0" customWidth="1"/>
    <col min="6" max="6" width="10.28125" style="0" customWidth="1"/>
    <col min="7" max="7" width="10.140625" style="0" customWidth="1"/>
    <col min="8" max="8" width="10.8515625" style="0" customWidth="1"/>
  </cols>
  <sheetData>
    <row r="1" spans="1:8" ht="12.75">
      <c r="A1" s="24"/>
      <c r="B1" s="24"/>
      <c r="C1" s="24"/>
      <c r="D1" s="24"/>
      <c r="E1" s="24"/>
      <c r="F1" s="24"/>
      <c r="G1" s="24"/>
      <c r="H1" s="24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12.75">
      <c r="A3" s="55" t="s">
        <v>255</v>
      </c>
      <c r="B3" s="56"/>
      <c r="C3" s="56"/>
      <c r="D3" s="56"/>
      <c r="E3" s="55"/>
      <c r="F3" s="55"/>
      <c r="G3" s="55"/>
      <c r="H3" s="56"/>
    </row>
    <row r="4" spans="1:8" ht="12.75">
      <c r="A4" s="55" t="s">
        <v>256</v>
      </c>
      <c r="B4" s="56"/>
      <c r="C4" s="56"/>
      <c r="D4" s="56"/>
      <c r="E4" s="55"/>
      <c r="F4" s="55"/>
      <c r="G4" s="55"/>
      <c r="H4" s="56"/>
    </row>
    <row r="5" spans="1:8" ht="12.75">
      <c r="A5" s="28"/>
      <c r="B5" s="25"/>
      <c r="C5" s="25"/>
      <c r="D5" s="27"/>
      <c r="E5" s="27"/>
      <c r="F5" s="25"/>
      <c r="G5" s="25"/>
      <c r="H5" s="25"/>
    </row>
    <row r="6" spans="1:8" ht="12.75">
      <c r="A6" s="28" t="s">
        <v>206</v>
      </c>
      <c r="B6" s="25"/>
      <c r="C6" s="25"/>
      <c r="D6" s="27"/>
      <c r="E6" s="29" t="s">
        <v>207</v>
      </c>
      <c r="F6" s="25"/>
      <c r="G6" s="30"/>
      <c r="H6" s="25"/>
    </row>
    <row r="7" spans="1:8" ht="12.75">
      <c r="A7" s="25" t="s">
        <v>208</v>
      </c>
      <c r="B7" s="31"/>
      <c r="C7" s="25"/>
      <c r="D7" s="26"/>
      <c r="E7" s="29" t="s">
        <v>209</v>
      </c>
      <c r="F7" s="25"/>
      <c r="G7" s="30"/>
      <c r="H7" s="25"/>
    </row>
    <row r="8" spans="1:8" ht="12.75">
      <c r="A8" s="25" t="s">
        <v>210</v>
      </c>
      <c r="B8" s="30"/>
      <c r="C8" s="25"/>
      <c r="D8" s="27"/>
      <c r="E8" s="30" t="s">
        <v>211</v>
      </c>
      <c r="F8" s="25"/>
      <c r="G8" s="32"/>
      <c r="H8" s="25"/>
    </row>
    <row r="9" spans="1:8" ht="12.75">
      <c r="A9" s="31" t="s">
        <v>212</v>
      </c>
      <c r="B9" s="31"/>
      <c r="C9" s="25"/>
      <c r="D9" s="27"/>
      <c r="E9" s="25" t="s">
        <v>213</v>
      </c>
      <c r="F9" s="25"/>
      <c r="G9" s="30"/>
      <c r="H9" s="25"/>
    </row>
    <row r="10" spans="1:8" ht="12.75">
      <c r="A10" s="31" t="s">
        <v>214</v>
      </c>
      <c r="B10" s="57"/>
      <c r="C10" s="25"/>
      <c r="D10" s="27"/>
      <c r="E10" s="27"/>
      <c r="F10" s="31"/>
      <c r="G10" s="30"/>
      <c r="H10" s="25"/>
    </row>
    <row r="11" spans="1:8" ht="12.75">
      <c r="A11" s="25"/>
      <c r="B11" s="30"/>
      <c r="C11" s="33" t="s">
        <v>257</v>
      </c>
      <c r="D11" s="58"/>
      <c r="E11" s="58"/>
      <c r="F11" s="58"/>
      <c r="G11" s="58"/>
      <c r="H11" s="36"/>
    </row>
    <row r="12" spans="1:8" ht="12.75">
      <c r="A12" s="25"/>
      <c r="B12" s="25"/>
      <c r="C12" s="37" t="s">
        <v>216</v>
      </c>
      <c r="D12" s="39" t="s">
        <v>217</v>
      </c>
      <c r="E12" s="39" t="s">
        <v>218</v>
      </c>
      <c r="F12" s="39" t="s">
        <v>219</v>
      </c>
      <c r="G12" s="39" t="s">
        <v>220</v>
      </c>
      <c r="H12" s="40" t="s">
        <v>221</v>
      </c>
    </row>
    <row r="13" spans="1:8" ht="12.75">
      <c r="A13" s="28" t="s">
        <v>258</v>
      </c>
      <c r="B13" s="25"/>
      <c r="C13" s="41"/>
      <c r="D13" s="43"/>
      <c r="E13" s="43"/>
      <c r="F13" s="43"/>
      <c r="G13" s="43"/>
      <c r="H13" s="44"/>
    </row>
    <row r="14" spans="1:8" ht="12.75">
      <c r="A14" s="25" t="s">
        <v>259</v>
      </c>
      <c r="B14" s="25"/>
      <c r="C14" s="45">
        <v>62100</v>
      </c>
      <c r="D14" s="47">
        <v>11455</v>
      </c>
      <c r="E14" s="47">
        <v>23234</v>
      </c>
      <c r="F14" s="47">
        <v>19929</v>
      </c>
      <c r="G14" s="47">
        <v>16743</v>
      </c>
      <c r="H14" s="48">
        <v>14326</v>
      </c>
    </row>
    <row r="15" spans="1:8" ht="12.75">
      <c r="A15" s="25" t="s">
        <v>16</v>
      </c>
      <c r="B15" s="25"/>
      <c r="C15" s="45">
        <v>348200</v>
      </c>
      <c r="D15" s="47">
        <v>320047</v>
      </c>
      <c r="E15" s="47">
        <v>336233</v>
      </c>
      <c r="F15" s="47">
        <v>275291</v>
      </c>
      <c r="G15" s="47">
        <v>255451</v>
      </c>
      <c r="H15" s="48">
        <v>224092</v>
      </c>
    </row>
    <row r="16" spans="1:8" ht="12.75">
      <c r="A16" s="25" t="s">
        <v>260</v>
      </c>
      <c r="B16" s="25"/>
      <c r="C16" s="45">
        <v>11400</v>
      </c>
      <c r="D16" s="47">
        <v>19048</v>
      </c>
      <c r="E16" s="47">
        <v>16279</v>
      </c>
      <c r="F16" s="47">
        <v>10585</v>
      </c>
      <c r="G16" s="47">
        <v>12245</v>
      </c>
      <c r="H16" s="48">
        <v>10290</v>
      </c>
    </row>
    <row r="17" spans="1:8" ht="12.75">
      <c r="A17" s="25" t="s">
        <v>261</v>
      </c>
      <c r="B17" s="25"/>
      <c r="C17" s="45" t="s">
        <v>262</v>
      </c>
      <c r="D17" s="47">
        <v>0</v>
      </c>
      <c r="E17" s="47">
        <v>0</v>
      </c>
      <c r="F17" s="47">
        <v>0</v>
      </c>
      <c r="G17" s="47">
        <v>0</v>
      </c>
      <c r="H17" s="48">
        <v>0</v>
      </c>
    </row>
    <row r="18" spans="1:8" ht="12.75">
      <c r="A18" s="25" t="s">
        <v>17</v>
      </c>
      <c r="B18" s="25"/>
      <c r="C18" s="45">
        <v>0</v>
      </c>
      <c r="D18" s="47">
        <v>0</v>
      </c>
      <c r="E18" s="47">
        <v>0</v>
      </c>
      <c r="F18" s="47">
        <v>0</v>
      </c>
      <c r="G18" s="47">
        <v>0</v>
      </c>
      <c r="H18" s="48">
        <v>0</v>
      </c>
    </row>
    <row r="19" spans="1:8" ht="12.75">
      <c r="A19" s="25"/>
      <c r="B19" s="25"/>
      <c r="C19" s="45" t="s">
        <v>227</v>
      </c>
      <c r="D19" s="47" t="s">
        <v>227</v>
      </c>
      <c r="E19" s="47" t="s">
        <v>227</v>
      </c>
      <c r="F19" s="47" t="s">
        <v>227</v>
      </c>
      <c r="G19" s="47" t="s">
        <v>227</v>
      </c>
      <c r="H19" s="50" t="s">
        <v>263</v>
      </c>
    </row>
    <row r="20" spans="1:8" ht="12.75">
      <c r="A20" s="25" t="s">
        <v>18</v>
      </c>
      <c r="B20" s="25"/>
      <c r="C20" s="45">
        <f>SUM(C14:C18)</f>
        <v>421700</v>
      </c>
      <c r="D20" s="47">
        <f>SUM(D14:D19)</f>
        <v>350550</v>
      </c>
      <c r="E20" s="47">
        <f>SUM(E14:E18)</f>
        <v>375746</v>
      </c>
      <c r="F20" s="47">
        <f>SUM(F14:F18)</f>
        <v>305805</v>
      </c>
      <c r="G20" s="47">
        <f>SUM(G14:G18)</f>
        <v>284439</v>
      </c>
      <c r="H20" s="48">
        <f>SUM(H14:H18)</f>
        <v>248708</v>
      </c>
    </row>
    <row r="21" spans="1:8" ht="12.75">
      <c r="A21" s="25"/>
      <c r="B21" s="25"/>
      <c r="C21" s="45"/>
      <c r="D21" s="47"/>
      <c r="E21" s="47"/>
      <c r="F21" s="47"/>
      <c r="G21" s="47"/>
      <c r="H21" s="48"/>
    </row>
    <row r="22" spans="1:8" ht="12.75">
      <c r="A22" s="25" t="s">
        <v>264</v>
      </c>
      <c r="B22" s="25"/>
      <c r="C22" s="45" t="s">
        <v>224</v>
      </c>
      <c r="D22" s="47">
        <v>111733</v>
      </c>
      <c r="E22" s="47">
        <v>106355</v>
      </c>
      <c r="F22" s="47">
        <v>91206</v>
      </c>
      <c r="G22" s="47">
        <v>79592</v>
      </c>
      <c r="H22" s="48">
        <v>71287</v>
      </c>
    </row>
    <row r="23" spans="1:8" ht="12.75">
      <c r="A23" s="25" t="s">
        <v>265</v>
      </c>
      <c r="B23" s="25"/>
      <c r="C23" s="45" t="s">
        <v>224</v>
      </c>
      <c r="D23" s="47">
        <v>44205</v>
      </c>
      <c r="E23" s="47">
        <v>43021</v>
      </c>
      <c r="F23" s="47">
        <v>37824</v>
      </c>
      <c r="G23" s="47">
        <v>32388</v>
      </c>
      <c r="H23" s="48">
        <v>29147</v>
      </c>
    </row>
    <row r="24" spans="1:8" ht="12.75">
      <c r="A24" s="25"/>
      <c r="B24" s="25"/>
      <c r="C24" s="45" t="s">
        <v>227</v>
      </c>
      <c r="D24" s="47" t="s">
        <v>227</v>
      </c>
      <c r="E24" s="47" t="s">
        <v>227</v>
      </c>
      <c r="F24" s="47" t="s">
        <v>227</v>
      </c>
      <c r="G24" s="47" t="s">
        <v>227</v>
      </c>
      <c r="H24" s="50" t="s">
        <v>263</v>
      </c>
    </row>
    <row r="25" spans="1:8" ht="12.75">
      <c r="A25" s="25" t="s">
        <v>266</v>
      </c>
      <c r="B25" s="25"/>
      <c r="C25" s="45">
        <v>75000</v>
      </c>
      <c r="D25" s="47">
        <v>67528</v>
      </c>
      <c r="E25" s="47">
        <v>63334</v>
      </c>
      <c r="F25" s="47">
        <v>53382</v>
      </c>
      <c r="G25" s="47">
        <v>47204</v>
      </c>
      <c r="H25" s="48">
        <v>42140</v>
      </c>
    </row>
    <row r="26" spans="1:8" ht="12.75">
      <c r="A26" s="25" t="s">
        <v>267</v>
      </c>
      <c r="B26" s="25"/>
      <c r="C26" s="45" t="s">
        <v>262</v>
      </c>
      <c r="D26" s="47">
        <v>15305</v>
      </c>
      <c r="E26" s="47">
        <v>12878</v>
      </c>
      <c r="F26" s="47">
        <v>14112</v>
      </c>
      <c r="G26" s="47">
        <v>15275</v>
      </c>
      <c r="H26" s="48">
        <v>16954</v>
      </c>
    </row>
    <row r="27" spans="1:8" ht="12.75">
      <c r="A27" s="25" t="s">
        <v>268</v>
      </c>
      <c r="B27" s="25"/>
      <c r="C27" s="45" t="s">
        <v>262</v>
      </c>
      <c r="D27" s="47">
        <v>73608</v>
      </c>
      <c r="E27" s="47">
        <v>160695</v>
      </c>
      <c r="F27" s="47">
        <v>136129</v>
      </c>
      <c r="G27" s="47">
        <v>129604</v>
      </c>
      <c r="H27" s="48">
        <v>110472</v>
      </c>
    </row>
    <row r="28" spans="1:8" ht="12.75">
      <c r="A28" s="25" t="s">
        <v>269</v>
      </c>
      <c r="B28" s="25"/>
      <c r="C28" s="45" t="s">
        <v>262</v>
      </c>
      <c r="D28" s="47">
        <v>79878</v>
      </c>
      <c r="E28" s="47">
        <v>80588</v>
      </c>
      <c r="F28" s="47">
        <v>52547</v>
      </c>
      <c r="G28" s="47">
        <v>43727</v>
      </c>
      <c r="H28" s="48">
        <v>31649</v>
      </c>
    </row>
    <row r="29" spans="1:8" ht="12.75">
      <c r="A29" s="25" t="s">
        <v>270</v>
      </c>
      <c r="B29" s="25"/>
      <c r="C29" s="45" t="s">
        <v>262</v>
      </c>
      <c r="D29" s="47">
        <v>23222</v>
      </c>
      <c r="E29" s="47">
        <v>29250</v>
      </c>
      <c r="F29" s="47">
        <v>12037</v>
      </c>
      <c r="G29" s="47">
        <v>24750</v>
      </c>
      <c r="H29" s="48">
        <v>21616</v>
      </c>
    </row>
    <row r="30" spans="1:8" ht="12.75">
      <c r="A30" s="25" t="s">
        <v>19</v>
      </c>
      <c r="B30" s="25"/>
      <c r="C30" s="45">
        <v>200500</v>
      </c>
      <c r="D30" s="47">
        <v>63230</v>
      </c>
      <c r="E30" s="47">
        <v>28016</v>
      </c>
      <c r="F30" s="47">
        <v>73471</v>
      </c>
      <c r="G30" s="47">
        <v>30245</v>
      </c>
      <c r="H30" s="48">
        <v>23484</v>
      </c>
    </row>
    <row r="31" spans="1:8" ht="12.75">
      <c r="A31" s="25"/>
      <c r="B31" s="25"/>
      <c r="C31" s="45" t="s">
        <v>227</v>
      </c>
      <c r="D31" s="47" t="s">
        <v>227</v>
      </c>
      <c r="E31" s="47" t="s">
        <v>227</v>
      </c>
      <c r="F31" s="47" t="s">
        <v>227</v>
      </c>
      <c r="G31" s="47" t="s">
        <v>227</v>
      </c>
      <c r="H31" s="50" t="s">
        <v>263</v>
      </c>
    </row>
    <row r="35" spans="1:8" ht="12.75">
      <c r="A35" s="28" t="s">
        <v>271</v>
      </c>
      <c r="B35" s="25"/>
      <c r="C35" s="45"/>
      <c r="D35" s="47"/>
      <c r="E35" s="47"/>
      <c r="F35" s="47"/>
      <c r="G35" s="47"/>
      <c r="H35" s="48"/>
    </row>
    <row r="36" spans="1:8" ht="12.75">
      <c r="A36" s="25" t="s">
        <v>272</v>
      </c>
      <c r="B36" s="25"/>
      <c r="C36" s="45" t="s">
        <v>224</v>
      </c>
      <c r="D36" s="47">
        <v>41727</v>
      </c>
      <c r="E36" s="47">
        <v>40228</v>
      </c>
      <c r="F36" s="47">
        <v>38277</v>
      </c>
      <c r="G36" s="47">
        <v>35674</v>
      </c>
      <c r="H36" s="48">
        <v>31032</v>
      </c>
    </row>
    <row r="37" spans="1:8" ht="12.75">
      <c r="A37" s="25" t="s">
        <v>273</v>
      </c>
      <c r="B37" s="25"/>
      <c r="C37" s="45" t="s">
        <v>262</v>
      </c>
      <c r="D37" s="47">
        <v>116429</v>
      </c>
      <c r="E37" s="47">
        <v>117466</v>
      </c>
      <c r="F37" s="47">
        <v>96640</v>
      </c>
      <c r="G37" s="47">
        <v>103101</v>
      </c>
      <c r="H37" s="48">
        <v>122044</v>
      </c>
    </row>
    <row r="38" spans="1:8" ht="12.75">
      <c r="A38" s="25" t="s">
        <v>20</v>
      </c>
      <c r="B38" s="25"/>
      <c r="C38" s="45" t="s">
        <v>224</v>
      </c>
      <c r="D38" s="47">
        <v>66225</v>
      </c>
      <c r="E38" s="47">
        <v>149813</v>
      </c>
      <c r="F38" s="47">
        <v>132159</v>
      </c>
      <c r="G38" s="47">
        <v>132313</v>
      </c>
      <c r="H38" s="48">
        <v>115641</v>
      </c>
    </row>
    <row r="39" spans="1:8" ht="12.75">
      <c r="A39" s="25" t="s">
        <v>274</v>
      </c>
      <c r="B39" s="25"/>
      <c r="C39" s="45" t="s">
        <v>224</v>
      </c>
      <c r="D39" s="47">
        <v>0</v>
      </c>
      <c r="E39" s="47">
        <v>0</v>
      </c>
      <c r="F39" s="47">
        <v>0</v>
      </c>
      <c r="G39" s="47">
        <v>0</v>
      </c>
      <c r="H39" s="48">
        <v>0</v>
      </c>
    </row>
    <row r="40" spans="1:8" ht="12.75">
      <c r="A40" s="25" t="s">
        <v>275</v>
      </c>
      <c r="B40" s="25"/>
      <c r="C40" s="45" t="s">
        <v>262</v>
      </c>
      <c r="D40" s="47" t="s">
        <v>230</v>
      </c>
      <c r="E40" s="47" t="s">
        <v>230</v>
      </c>
      <c r="F40" s="47" t="s">
        <v>230</v>
      </c>
      <c r="G40" s="47" t="s">
        <v>230</v>
      </c>
      <c r="H40" s="48" t="s">
        <v>230</v>
      </c>
    </row>
    <row r="41" spans="1:8" ht="12.75">
      <c r="A41" s="25" t="s">
        <v>21</v>
      </c>
      <c r="B41" s="25"/>
      <c r="C41" s="45" t="s">
        <v>224</v>
      </c>
      <c r="D41" s="47">
        <v>25498</v>
      </c>
      <c r="E41" s="47">
        <v>23805</v>
      </c>
      <c r="F41" s="47">
        <v>21789</v>
      </c>
      <c r="G41" s="47">
        <v>24178</v>
      </c>
      <c r="H41" s="48">
        <v>27670</v>
      </c>
    </row>
    <row r="42" spans="1:8" ht="12.75">
      <c r="A42" s="25"/>
      <c r="B42" s="25"/>
      <c r="C42" s="45" t="s">
        <v>227</v>
      </c>
      <c r="D42" s="47" t="s">
        <v>227</v>
      </c>
      <c r="E42" s="47" t="s">
        <v>227</v>
      </c>
      <c r="F42" s="47" t="s">
        <v>227</v>
      </c>
      <c r="G42" s="47" t="s">
        <v>227</v>
      </c>
      <c r="H42" s="50" t="s">
        <v>263</v>
      </c>
    </row>
    <row r="43" spans="1:8" ht="12.75">
      <c r="A43" s="25" t="s">
        <v>22</v>
      </c>
      <c r="B43" s="25"/>
      <c r="C43" s="45">
        <f aca="true" t="shared" si="0" ref="C43:H43">SUM(C36:C41)</f>
        <v>0</v>
      </c>
      <c r="D43" s="47">
        <f t="shared" si="0"/>
        <v>249879</v>
      </c>
      <c r="E43" s="47">
        <f t="shared" si="0"/>
        <v>331312</v>
      </c>
      <c r="F43" s="47">
        <f t="shared" si="0"/>
        <v>288865</v>
      </c>
      <c r="G43" s="47">
        <f t="shared" si="0"/>
        <v>295266</v>
      </c>
      <c r="H43" s="48">
        <f t="shared" si="0"/>
        <v>296387</v>
      </c>
    </row>
    <row r="44" spans="1:8" ht="12.75">
      <c r="A44" s="25"/>
      <c r="B44" s="25"/>
      <c r="C44" s="45"/>
      <c r="D44" s="47"/>
      <c r="E44" s="47"/>
      <c r="F44" s="47"/>
      <c r="G44" s="47"/>
      <c r="H44" s="48"/>
    </row>
    <row r="45" spans="1:8" ht="12.75">
      <c r="A45" s="25" t="s">
        <v>23</v>
      </c>
      <c r="B45" s="25"/>
      <c r="C45" s="45">
        <v>433000</v>
      </c>
      <c r="D45" s="47">
        <v>212281</v>
      </c>
      <c r="E45" s="47">
        <v>212670</v>
      </c>
      <c r="F45" s="47">
        <v>170004</v>
      </c>
      <c r="G45" s="47">
        <v>140632</v>
      </c>
      <c r="H45" s="48">
        <v>79806</v>
      </c>
    </row>
    <row r="46" spans="1:8" ht="12.75">
      <c r="A46" s="25" t="s">
        <v>276</v>
      </c>
      <c r="B46" s="25"/>
      <c r="C46" s="45" t="s">
        <v>224</v>
      </c>
      <c r="D46" s="47">
        <v>16312</v>
      </c>
      <c r="E46" s="47">
        <v>14769</v>
      </c>
      <c r="F46" s="47">
        <v>12647</v>
      </c>
      <c r="G46" s="47">
        <v>12517</v>
      </c>
      <c r="H46" s="48">
        <v>9130</v>
      </c>
    </row>
    <row r="47" spans="1:8" ht="12.75">
      <c r="A47" s="25" t="s">
        <v>277</v>
      </c>
      <c r="B47" s="25"/>
      <c r="C47" s="49" t="s">
        <v>230</v>
      </c>
      <c r="D47" s="47">
        <v>0</v>
      </c>
      <c r="E47" s="47">
        <v>0</v>
      </c>
      <c r="F47" s="47">
        <v>0</v>
      </c>
      <c r="G47" s="47">
        <v>0</v>
      </c>
      <c r="H47" s="48">
        <v>0</v>
      </c>
    </row>
    <row r="48" spans="1:8" ht="12.75">
      <c r="A48" s="25" t="s">
        <v>4</v>
      </c>
      <c r="B48" s="25"/>
      <c r="C48" s="45" t="s">
        <v>224</v>
      </c>
      <c r="D48" s="47">
        <v>8054</v>
      </c>
      <c r="E48" s="47">
        <v>16383</v>
      </c>
      <c r="F48" s="47">
        <v>5780</v>
      </c>
      <c r="G48" s="47">
        <v>5473</v>
      </c>
      <c r="H48" s="48">
        <v>5215</v>
      </c>
    </row>
    <row r="49" spans="1:8" ht="12.75">
      <c r="A49" s="25" t="s">
        <v>24</v>
      </c>
      <c r="B49" s="25"/>
      <c r="C49" s="45" t="s">
        <v>224</v>
      </c>
      <c r="D49" s="47">
        <v>77444</v>
      </c>
      <c r="E49" s="47">
        <v>64552</v>
      </c>
      <c r="F49" s="47">
        <v>91007</v>
      </c>
      <c r="G49" s="47">
        <v>57650</v>
      </c>
      <c r="H49" s="48">
        <v>49661</v>
      </c>
    </row>
    <row r="50" spans="1:8" ht="12.75">
      <c r="A50" s="25"/>
      <c r="B50" s="25"/>
      <c r="C50" s="45" t="s">
        <v>227</v>
      </c>
      <c r="D50" s="47" t="s">
        <v>227</v>
      </c>
      <c r="E50" s="47" t="s">
        <v>227</v>
      </c>
      <c r="F50" s="47" t="s">
        <v>227</v>
      </c>
      <c r="G50" s="47" t="s">
        <v>227</v>
      </c>
      <c r="H50" s="50" t="s">
        <v>263</v>
      </c>
    </row>
    <row r="51" spans="1:8" ht="12.75">
      <c r="A51" s="28" t="s">
        <v>278</v>
      </c>
      <c r="B51" s="25"/>
      <c r="C51" s="45">
        <v>584900</v>
      </c>
      <c r="D51" s="47">
        <f>SUM(D43:D49)</f>
        <v>563970</v>
      </c>
      <c r="E51" s="47">
        <v>639686</v>
      </c>
      <c r="F51" s="47">
        <v>568303</v>
      </c>
      <c r="G51" s="47">
        <v>511538</v>
      </c>
      <c r="H51" s="48">
        <v>440199</v>
      </c>
    </row>
    <row r="52" spans="1:8" ht="12.75">
      <c r="A52" s="25"/>
      <c r="B52" s="25"/>
      <c r="C52" s="45"/>
      <c r="D52" s="47"/>
      <c r="E52" s="47"/>
      <c r="F52" s="47"/>
      <c r="G52" s="47"/>
      <c r="H52" s="48"/>
    </row>
    <row r="53" spans="1:8" ht="12.75">
      <c r="A53" s="28" t="s">
        <v>279</v>
      </c>
      <c r="B53" s="25"/>
      <c r="C53" s="45"/>
      <c r="D53" s="47"/>
      <c r="E53" s="47"/>
      <c r="F53" s="47"/>
      <c r="G53" s="47"/>
      <c r="H53" s="48"/>
    </row>
    <row r="54" spans="1:8" ht="12.75">
      <c r="A54" s="25" t="s">
        <v>280</v>
      </c>
      <c r="B54" s="25"/>
      <c r="C54" s="49" t="s">
        <v>230</v>
      </c>
      <c r="D54" s="47">
        <v>0</v>
      </c>
      <c r="E54" s="47">
        <v>0</v>
      </c>
      <c r="F54" s="47">
        <v>0</v>
      </c>
      <c r="G54" s="47">
        <v>0</v>
      </c>
      <c r="H54" s="48">
        <v>0</v>
      </c>
    </row>
    <row r="55" spans="1:8" ht="12.75">
      <c r="A55" s="25" t="s">
        <v>281</v>
      </c>
      <c r="B55" s="25"/>
      <c r="C55" s="45">
        <v>0</v>
      </c>
      <c r="D55" s="47">
        <v>0</v>
      </c>
      <c r="E55" s="47">
        <v>0</v>
      </c>
      <c r="F55" s="47">
        <v>0</v>
      </c>
      <c r="G55" s="47">
        <v>0</v>
      </c>
      <c r="H55" s="48">
        <v>0</v>
      </c>
    </row>
    <row r="56" spans="1:8" ht="12.75">
      <c r="A56" s="25"/>
      <c r="B56" s="25"/>
      <c r="C56" s="45" t="s">
        <v>227</v>
      </c>
      <c r="D56" s="47" t="s">
        <v>227</v>
      </c>
      <c r="E56" s="47" t="s">
        <v>227</v>
      </c>
      <c r="F56" s="47" t="s">
        <v>227</v>
      </c>
      <c r="G56" s="47" t="s">
        <v>227</v>
      </c>
      <c r="H56" s="50" t="s">
        <v>263</v>
      </c>
    </row>
    <row r="57" spans="1:8" ht="12.75">
      <c r="A57" s="25" t="s">
        <v>282</v>
      </c>
      <c r="B57" s="25"/>
      <c r="C57" s="45">
        <v>0</v>
      </c>
      <c r="D57" s="47">
        <v>0</v>
      </c>
      <c r="E57" s="47">
        <v>0</v>
      </c>
      <c r="F57" s="47">
        <v>0</v>
      </c>
      <c r="G57" s="47">
        <v>0</v>
      </c>
      <c r="H57" s="48">
        <v>0</v>
      </c>
    </row>
    <row r="58" spans="1:8" ht="12.75">
      <c r="A58" s="25"/>
      <c r="B58" s="25"/>
      <c r="C58" s="45"/>
      <c r="D58" s="47"/>
      <c r="E58" s="47"/>
      <c r="F58" s="47"/>
      <c r="G58" s="47"/>
      <c r="H58" s="48"/>
    </row>
    <row r="59" spans="1:8" ht="12.75">
      <c r="A59" s="25" t="s">
        <v>25</v>
      </c>
      <c r="B59" s="25"/>
      <c r="C59" s="45" t="s">
        <v>224</v>
      </c>
      <c r="D59" s="47">
        <v>669</v>
      </c>
      <c r="E59" s="47">
        <v>669</v>
      </c>
      <c r="F59" s="47">
        <v>669</v>
      </c>
      <c r="G59" s="47">
        <v>669</v>
      </c>
      <c r="H59" s="48">
        <v>669</v>
      </c>
    </row>
    <row r="60" spans="1:8" ht="12.75">
      <c r="A60" s="25" t="s">
        <v>27</v>
      </c>
      <c r="B60" s="25"/>
      <c r="C60" s="45" t="s">
        <v>224</v>
      </c>
      <c r="D60" s="47">
        <v>25227</v>
      </c>
      <c r="E60" s="47">
        <v>24265</v>
      </c>
      <c r="F60" s="47">
        <v>17497</v>
      </c>
      <c r="G60" s="47">
        <v>17288</v>
      </c>
      <c r="H60" s="48">
        <v>16693</v>
      </c>
    </row>
    <row r="61" spans="1:8" ht="12.75">
      <c r="A61" s="25" t="s">
        <v>26</v>
      </c>
      <c r="B61" s="25"/>
      <c r="C61" s="45" t="s">
        <v>224</v>
      </c>
      <c r="D61" s="47">
        <v>100781</v>
      </c>
      <c r="E61" s="47">
        <v>98649</v>
      </c>
      <c r="F61" s="47">
        <v>85611</v>
      </c>
      <c r="G61" s="47">
        <v>72376</v>
      </c>
      <c r="H61" s="48">
        <v>64378</v>
      </c>
    </row>
    <row r="62" spans="1:8" ht="12.75">
      <c r="A62" s="25" t="s">
        <v>283</v>
      </c>
      <c r="B62" s="25"/>
      <c r="C62" s="45" t="s">
        <v>224</v>
      </c>
      <c r="D62" s="47">
        <v>17326</v>
      </c>
      <c r="E62" s="47">
        <v>12762</v>
      </c>
      <c r="F62" s="47">
        <v>24597</v>
      </c>
      <c r="G62" s="47">
        <v>26627</v>
      </c>
      <c r="H62" s="48">
        <v>26916</v>
      </c>
    </row>
    <row r="63" spans="1:8" ht="12.75">
      <c r="A63" s="25"/>
      <c r="B63" s="25"/>
      <c r="C63" s="45" t="s">
        <v>227</v>
      </c>
      <c r="D63" s="47" t="s">
        <v>227</v>
      </c>
      <c r="E63" s="47" t="s">
        <v>227</v>
      </c>
      <c r="F63" s="47" t="s">
        <v>227</v>
      </c>
      <c r="G63" s="47" t="s">
        <v>227</v>
      </c>
      <c r="H63" s="50" t="s">
        <v>263</v>
      </c>
    </row>
    <row r="64" spans="1:8" ht="12.75">
      <c r="A64" s="25" t="s">
        <v>284</v>
      </c>
      <c r="B64" s="25"/>
      <c r="C64" s="45">
        <v>112300</v>
      </c>
      <c r="D64" s="47">
        <v>109351</v>
      </c>
      <c r="E64" s="47">
        <v>110821</v>
      </c>
      <c r="F64" s="47">
        <v>79180</v>
      </c>
      <c r="G64" s="47">
        <v>63706</v>
      </c>
      <c r="H64" s="48">
        <v>54824</v>
      </c>
    </row>
    <row r="65" spans="1:8" ht="12.75">
      <c r="A65" s="25"/>
      <c r="B65" s="25"/>
      <c r="C65" s="45" t="s">
        <v>227</v>
      </c>
      <c r="D65" s="47" t="s">
        <v>227</v>
      </c>
      <c r="E65" s="47" t="s">
        <v>227</v>
      </c>
      <c r="F65" s="47" t="s">
        <v>227</v>
      </c>
      <c r="G65" s="47" t="s">
        <v>227</v>
      </c>
      <c r="H65" s="50" t="s">
        <v>263</v>
      </c>
    </row>
    <row r="66" spans="1:8" ht="12.75">
      <c r="A66" s="28" t="s">
        <v>285</v>
      </c>
      <c r="B66" s="25"/>
      <c r="C66" s="45">
        <v>112300</v>
      </c>
      <c r="D66" s="47">
        <v>109351</v>
      </c>
      <c r="E66" s="47">
        <v>110821</v>
      </c>
      <c r="F66" s="47">
        <v>79180</v>
      </c>
      <c r="G66" s="47">
        <v>63706</v>
      </c>
      <c r="H66" s="48">
        <v>54824</v>
      </c>
    </row>
    <row r="67" spans="1:8" ht="12.75">
      <c r="A67" s="25"/>
      <c r="B67" s="25"/>
      <c r="C67" s="45" t="s">
        <v>227</v>
      </c>
      <c r="D67" s="47" t="s">
        <v>227</v>
      </c>
      <c r="E67" s="47" t="s">
        <v>227</v>
      </c>
      <c r="F67" s="47" t="s">
        <v>227</v>
      </c>
      <c r="G67" s="47" t="s">
        <v>227</v>
      </c>
      <c r="H67" s="50" t="s">
        <v>263</v>
      </c>
    </row>
    <row r="68" spans="1:8" ht="12.75">
      <c r="A68" s="28" t="s">
        <v>286</v>
      </c>
      <c r="B68" s="25"/>
      <c r="C68" s="45">
        <v>697200</v>
      </c>
      <c r="D68" s="47">
        <v>673321</v>
      </c>
      <c r="E68" s="47">
        <v>750507</v>
      </c>
      <c r="F68" s="47">
        <v>647483</v>
      </c>
      <c r="G68" s="47">
        <v>575244</v>
      </c>
      <c r="H68" s="48">
        <v>495023</v>
      </c>
    </row>
    <row r="69" spans="1:8" ht="12.75">
      <c r="A69" s="28"/>
      <c r="B69" s="25"/>
      <c r="C69" s="45"/>
      <c r="D69" s="47"/>
      <c r="E69" s="47"/>
      <c r="F69" s="47"/>
      <c r="G69" s="47"/>
      <c r="H69" s="48"/>
    </row>
    <row r="70" spans="1:8" ht="12.75">
      <c r="A70" s="25" t="s">
        <v>287</v>
      </c>
      <c r="B70" s="25"/>
      <c r="C70" s="51">
        <v>10308.102</v>
      </c>
      <c r="D70" s="52">
        <v>10484.268</v>
      </c>
      <c r="E70" s="52">
        <v>10586.358</v>
      </c>
      <c r="F70" s="52">
        <v>10063.12</v>
      </c>
      <c r="G70" s="52">
        <v>9969.894</v>
      </c>
      <c r="H70" s="53">
        <v>9925.938</v>
      </c>
    </row>
    <row r="71" spans="1:8" ht="12.75">
      <c r="A71" s="25"/>
      <c r="B71" s="25"/>
      <c r="C71" s="25"/>
      <c r="D71" s="25"/>
      <c r="E71" s="25"/>
      <c r="F71" s="25"/>
      <c r="G71" s="25"/>
      <c r="H71" s="25"/>
    </row>
    <row r="72" spans="1:8" ht="12.75">
      <c r="A72" s="54" t="s">
        <v>254</v>
      </c>
      <c r="B72" s="25"/>
      <c r="C72" s="25"/>
      <c r="D72" s="25"/>
      <c r="E72" s="25"/>
      <c r="F72" s="25"/>
      <c r="G72" s="25"/>
      <c r="H72" s="2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G5" sqref="G5:L5"/>
    </sheetView>
  </sheetViews>
  <sheetFormatPr defaultColWidth="9.140625" defaultRowHeight="12.75"/>
  <sheetData>
    <row r="1" ht="12.75">
      <c r="A1" t="s">
        <v>72</v>
      </c>
    </row>
    <row r="2" spans="1:12" ht="12.75">
      <c r="A2" s="71" t="s">
        <v>0</v>
      </c>
      <c r="B2" s="71"/>
      <c r="C2" s="1">
        <v>39082</v>
      </c>
      <c r="D2" s="1">
        <v>38717</v>
      </c>
      <c r="E2" s="1">
        <v>38352</v>
      </c>
      <c r="G2" s="71" t="s">
        <v>0</v>
      </c>
      <c r="H2" s="71"/>
      <c r="I2" s="1">
        <v>39355</v>
      </c>
      <c r="J2" s="1">
        <v>39263</v>
      </c>
      <c r="K2" s="1">
        <v>39172</v>
      </c>
      <c r="L2" s="1">
        <v>39082</v>
      </c>
    </row>
    <row r="3" spans="1:12" ht="18.75">
      <c r="A3" s="72" t="s">
        <v>8</v>
      </c>
      <c r="B3" s="72"/>
      <c r="C3" s="2" t="s">
        <v>9</v>
      </c>
      <c r="D3" s="2" t="s">
        <v>10</v>
      </c>
      <c r="E3" s="2" t="s">
        <v>5</v>
      </c>
      <c r="G3" s="72" t="s">
        <v>8</v>
      </c>
      <c r="H3" s="72"/>
      <c r="I3" s="2" t="s">
        <v>12</v>
      </c>
      <c r="J3" s="2" t="s">
        <v>13</v>
      </c>
      <c r="K3" s="2" t="s">
        <v>14</v>
      </c>
      <c r="L3" s="2" t="s">
        <v>15</v>
      </c>
    </row>
    <row r="4" spans="1:12" ht="12.75">
      <c r="A4" s="73"/>
      <c r="B4" s="73"/>
      <c r="C4" s="73"/>
      <c r="D4" s="73"/>
      <c r="E4" s="73"/>
      <c r="G4" s="73"/>
      <c r="H4" s="73"/>
      <c r="I4" s="73"/>
      <c r="J4" s="73"/>
      <c r="K4" s="73"/>
      <c r="L4" s="73"/>
    </row>
    <row r="5" spans="1:12" ht="12.75">
      <c r="A5" s="72" t="s">
        <v>29</v>
      </c>
      <c r="B5" s="72"/>
      <c r="C5" s="72"/>
      <c r="D5" s="72"/>
      <c r="E5" s="72"/>
      <c r="G5" s="72" t="s">
        <v>29</v>
      </c>
      <c r="H5" s="72"/>
      <c r="I5" s="72"/>
      <c r="J5" s="72"/>
      <c r="K5" s="72"/>
      <c r="L5" s="72"/>
    </row>
    <row r="6" spans="1:12" ht="12.75">
      <c r="A6" s="73" t="s">
        <v>30</v>
      </c>
      <c r="B6" s="73"/>
      <c r="C6" s="4" t="s">
        <v>31</v>
      </c>
      <c r="D6" s="4" t="s">
        <v>32</v>
      </c>
      <c r="E6" s="4" t="s">
        <v>33</v>
      </c>
      <c r="G6" s="73" t="s">
        <v>30</v>
      </c>
      <c r="H6" s="73"/>
      <c r="I6" s="4" t="s">
        <v>73</v>
      </c>
      <c r="J6" s="4" t="s">
        <v>74</v>
      </c>
      <c r="K6" s="4" t="s">
        <v>75</v>
      </c>
      <c r="L6" s="4" t="s">
        <v>76</v>
      </c>
    </row>
    <row r="7" spans="1:12" ht="12.75">
      <c r="A7" s="73" t="s">
        <v>34</v>
      </c>
      <c r="B7" s="73"/>
      <c r="C7" s="4" t="s">
        <v>35</v>
      </c>
      <c r="D7" s="4" t="s">
        <v>36</v>
      </c>
      <c r="E7" s="4" t="s">
        <v>37</v>
      </c>
      <c r="G7" s="73" t="s">
        <v>34</v>
      </c>
      <c r="H7" s="73"/>
      <c r="I7" s="5">
        <v>-2542000</v>
      </c>
      <c r="J7" s="4" t="s">
        <v>77</v>
      </c>
      <c r="K7" s="4" t="s">
        <v>78</v>
      </c>
      <c r="L7" s="4" t="s">
        <v>79</v>
      </c>
    </row>
    <row r="8" spans="1:12" ht="18" customHeight="1">
      <c r="A8" s="73" t="s">
        <v>38</v>
      </c>
      <c r="B8" s="73"/>
      <c r="C8" s="5">
        <v>-2152000</v>
      </c>
      <c r="D8" s="5">
        <v>-360000</v>
      </c>
      <c r="E8" s="5">
        <v>-849000</v>
      </c>
      <c r="G8" s="73" t="s">
        <v>38</v>
      </c>
      <c r="H8" s="73"/>
      <c r="I8" s="4" t="s">
        <v>80</v>
      </c>
      <c r="J8" s="5">
        <v>-992000</v>
      </c>
      <c r="K8" s="4" t="s">
        <v>81</v>
      </c>
      <c r="L8" s="5">
        <v>-4489000</v>
      </c>
    </row>
    <row r="9" spans="1:12" ht="12.75">
      <c r="A9" s="73" t="s">
        <v>39</v>
      </c>
      <c r="B9" s="73"/>
      <c r="C9" s="5">
        <v>-119000</v>
      </c>
      <c r="D9" s="4" t="s">
        <v>40</v>
      </c>
      <c r="E9" s="4" t="s">
        <v>41</v>
      </c>
      <c r="G9" s="73" t="s">
        <v>39</v>
      </c>
      <c r="H9" s="73"/>
      <c r="I9" s="5">
        <v>-1381000</v>
      </c>
      <c r="J9" s="5">
        <v>-459000</v>
      </c>
      <c r="K9" s="5">
        <v>-139000</v>
      </c>
      <c r="L9" s="4" t="s">
        <v>82</v>
      </c>
    </row>
    <row r="10" spans="1:12" ht="12.75">
      <c r="A10" s="73" t="s">
        <v>42</v>
      </c>
      <c r="B10" s="73"/>
      <c r="C10" s="5">
        <v>-1779000</v>
      </c>
      <c r="D10" s="5">
        <v>-578000</v>
      </c>
      <c r="E10" s="5">
        <v>-468000</v>
      </c>
      <c r="G10" s="73" t="s">
        <v>42</v>
      </c>
      <c r="H10" s="73"/>
      <c r="I10" s="5">
        <v>-601000</v>
      </c>
      <c r="J10" s="5">
        <v>-51000</v>
      </c>
      <c r="K10" s="5">
        <v>-1311000</v>
      </c>
      <c r="L10" s="4" t="s">
        <v>83</v>
      </c>
    </row>
    <row r="11" spans="1:12" ht="18" customHeight="1">
      <c r="A11" s="73" t="s">
        <v>43</v>
      </c>
      <c r="B11" s="73"/>
      <c r="C11" s="5">
        <v>-917000</v>
      </c>
      <c r="D11" s="4" t="s">
        <v>44</v>
      </c>
      <c r="E11" s="4" t="s">
        <v>45</v>
      </c>
      <c r="G11" s="73" t="s">
        <v>43</v>
      </c>
      <c r="H11" s="73"/>
      <c r="I11" s="4" t="s">
        <v>84</v>
      </c>
      <c r="J11" s="4" t="s">
        <v>85</v>
      </c>
      <c r="K11" s="5">
        <v>-3487000</v>
      </c>
      <c r="L11" s="4" t="s">
        <v>86</v>
      </c>
    </row>
    <row r="12" spans="1:12" ht="12.75">
      <c r="A12" s="74"/>
      <c r="B12" s="74"/>
      <c r="C12" s="74"/>
      <c r="D12" s="74"/>
      <c r="E12" s="74"/>
      <c r="G12" s="74"/>
      <c r="H12" s="74"/>
      <c r="I12" s="74"/>
      <c r="J12" s="74"/>
      <c r="K12" s="74"/>
      <c r="L12" s="74"/>
    </row>
    <row r="13" spans="1:12" ht="18.75">
      <c r="A13" s="72" t="s">
        <v>46</v>
      </c>
      <c r="B13" s="72"/>
      <c r="C13" s="2" t="s">
        <v>47</v>
      </c>
      <c r="D13" s="2" t="s">
        <v>48</v>
      </c>
      <c r="E13" s="2" t="s">
        <v>49</v>
      </c>
      <c r="G13" s="72" t="s">
        <v>46</v>
      </c>
      <c r="H13" s="72"/>
      <c r="I13" s="2" t="s">
        <v>87</v>
      </c>
      <c r="J13" s="2" t="s">
        <v>88</v>
      </c>
      <c r="K13" s="2" t="s">
        <v>89</v>
      </c>
      <c r="L13" s="2" t="s">
        <v>90</v>
      </c>
    </row>
    <row r="14" spans="1:12" ht="12.75">
      <c r="A14" s="73"/>
      <c r="B14" s="73"/>
      <c r="C14" s="73"/>
      <c r="D14" s="73"/>
      <c r="E14" s="73"/>
      <c r="G14" s="73"/>
      <c r="H14" s="73"/>
      <c r="I14" s="73"/>
      <c r="J14" s="73"/>
      <c r="K14" s="73"/>
      <c r="L14" s="73"/>
    </row>
    <row r="15" spans="1:12" ht="12.75">
      <c r="A15" s="72" t="s">
        <v>50</v>
      </c>
      <c r="B15" s="72"/>
      <c r="C15" s="72"/>
      <c r="D15" s="72"/>
      <c r="E15" s="72"/>
      <c r="G15" s="72" t="s">
        <v>50</v>
      </c>
      <c r="H15" s="72"/>
      <c r="I15" s="72"/>
      <c r="J15" s="72"/>
      <c r="K15" s="72"/>
      <c r="L15" s="72"/>
    </row>
    <row r="16" spans="1:12" ht="12.75">
      <c r="A16" s="73" t="s">
        <v>51</v>
      </c>
      <c r="B16" s="73"/>
      <c r="C16" s="5">
        <v>-16650000</v>
      </c>
      <c r="D16" s="5">
        <v>-14441000</v>
      </c>
      <c r="E16" s="5">
        <v>-13118000</v>
      </c>
      <c r="G16" s="73" t="s">
        <v>51</v>
      </c>
      <c r="H16" s="73"/>
      <c r="I16" s="5">
        <v>-3245000</v>
      </c>
      <c r="J16" s="5">
        <v>-4045000</v>
      </c>
      <c r="K16" s="5">
        <v>-4905000</v>
      </c>
      <c r="L16" s="5">
        <v>-5605000</v>
      </c>
    </row>
    <row r="17" spans="1:12" ht="12.75">
      <c r="A17" s="73" t="s">
        <v>52</v>
      </c>
      <c r="B17" s="73"/>
      <c r="C17" s="5">
        <v>-38134000</v>
      </c>
      <c r="D17" s="5">
        <v>-10419000</v>
      </c>
      <c r="E17" s="5">
        <v>-15280000</v>
      </c>
      <c r="G17" s="73" t="s">
        <v>52</v>
      </c>
      <c r="H17" s="73"/>
      <c r="I17" s="5">
        <v>-13840000</v>
      </c>
      <c r="J17" s="5">
        <v>-9472000</v>
      </c>
      <c r="K17" s="5">
        <v>-1363000</v>
      </c>
      <c r="L17" s="5">
        <v>-15179000</v>
      </c>
    </row>
    <row r="18" spans="1:12" ht="18" customHeight="1">
      <c r="A18" s="73" t="s">
        <v>53</v>
      </c>
      <c r="B18" s="73"/>
      <c r="C18" s="4" t="s">
        <v>54</v>
      </c>
      <c r="D18" s="5">
        <v>-10189000</v>
      </c>
      <c r="E18" s="5">
        <v>-10016000</v>
      </c>
      <c r="G18" s="73" t="s">
        <v>53</v>
      </c>
      <c r="H18" s="73"/>
      <c r="I18" s="4" t="s">
        <v>91</v>
      </c>
      <c r="J18" s="5">
        <v>-9326000</v>
      </c>
      <c r="K18" s="5">
        <v>-907000</v>
      </c>
      <c r="L18" s="4" t="s">
        <v>92</v>
      </c>
    </row>
    <row r="19" spans="1:12" ht="12.75">
      <c r="A19" s="74"/>
      <c r="B19" s="74"/>
      <c r="C19" s="74"/>
      <c r="D19" s="74"/>
      <c r="E19" s="74"/>
      <c r="G19" s="74"/>
      <c r="H19" s="74"/>
      <c r="I19" s="74"/>
      <c r="J19" s="74"/>
      <c r="K19" s="74"/>
      <c r="L19" s="74"/>
    </row>
    <row r="20" spans="1:12" ht="18" customHeight="1">
      <c r="A20" s="72" t="s">
        <v>55</v>
      </c>
      <c r="B20" s="72"/>
      <c r="C20" s="6">
        <v>-51402000</v>
      </c>
      <c r="D20" s="6">
        <v>-35049000</v>
      </c>
      <c r="E20" s="6">
        <v>-38414000</v>
      </c>
      <c r="G20" s="72" t="s">
        <v>55</v>
      </c>
      <c r="H20" s="72"/>
      <c r="I20" s="6">
        <v>-12411000</v>
      </c>
      <c r="J20" s="6">
        <v>-22843000</v>
      </c>
      <c r="K20" s="6">
        <v>-7175000</v>
      </c>
      <c r="L20" s="6">
        <v>-16508000</v>
      </c>
    </row>
    <row r="21" spans="1:12" ht="12.75">
      <c r="A21" s="73"/>
      <c r="B21" s="73"/>
      <c r="C21" s="73"/>
      <c r="D21" s="73"/>
      <c r="E21" s="73"/>
      <c r="G21" s="73"/>
      <c r="H21" s="73"/>
      <c r="I21" s="73"/>
      <c r="J21" s="73"/>
      <c r="K21" s="73"/>
      <c r="L21" s="73"/>
    </row>
    <row r="22" spans="1:12" ht="12.75">
      <c r="A22" s="72" t="s">
        <v>56</v>
      </c>
      <c r="B22" s="72"/>
      <c r="C22" s="72"/>
      <c r="D22" s="72"/>
      <c r="E22" s="72"/>
      <c r="G22" s="72" t="s">
        <v>56</v>
      </c>
      <c r="H22" s="72"/>
      <c r="I22" s="72"/>
      <c r="J22" s="72"/>
      <c r="K22" s="72"/>
      <c r="L22" s="72"/>
    </row>
    <row r="23" spans="1:12" ht="12.75">
      <c r="A23" s="73" t="s">
        <v>57</v>
      </c>
      <c r="B23" s="73"/>
      <c r="C23" s="5">
        <v>-10420000</v>
      </c>
      <c r="D23" s="5">
        <v>-9352000</v>
      </c>
      <c r="E23" s="5">
        <v>-8278000</v>
      </c>
      <c r="G23" s="73" t="s">
        <v>57</v>
      </c>
      <c r="H23" s="73"/>
      <c r="I23" s="5">
        <v>-2883000</v>
      </c>
      <c r="J23" s="5">
        <v>-2882000</v>
      </c>
      <c r="K23" s="5">
        <v>-2886000</v>
      </c>
      <c r="L23" s="5">
        <v>-2589000</v>
      </c>
    </row>
    <row r="24" spans="1:12" ht="12.75">
      <c r="A24" s="73" t="s">
        <v>58</v>
      </c>
      <c r="B24" s="73"/>
      <c r="C24" s="5">
        <v>-8554000</v>
      </c>
      <c r="D24" s="5">
        <v>-4844000</v>
      </c>
      <c r="E24" s="4" t="s">
        <v>59</v>
      </c>
      <c r="G24" s="73" t="s">
        <v>58</v>
      </c>
      <c r="H24" s="73"/>
      <c r="I24" s="5">
        <v>-5828000</v>
      </c>
      <c r="J24" s="5">
        <v>-1445000</v>
      </c>
      <c r="K24" s="4" t="s">
        <v>93</v>
      </c>
      <c r="L24" s="5">
        <v>-1164000</v>
      </c>
    </row>
    <row r="25" spans="1:12" ht="12.75">
      <c r="A25" s="73" t="s">
        <v>60</v>
      </c>
      <c r="B25" s="73"/>
      <c r="C25" s="4" t="s">
        <v>61</v>
      </c>
      <c r="D25" s="4" t="s">
        <v>62</v>
      </c>
      <c r="E25" s="4" t="s">
        <v>63</v>
      </c>
      <c r="G25" s="73" t="s">
        <v>60</v>
      </c>
      <c r="H25" s="73"/>
      <c r="I25" s="4" t="s">
        <v>94</v>
      </c>
      <c r="J25" s="4" t="s">
        <v>95</v>
      </c>
      <c r="K25" s="4" t="s">
        <v>96</v>
      </c>
      <c r="L25" s="4" t="s">
        <v>97</v>
      </c>
    </row>
    <row r="26" spans="1:12" ht="18" customHeight="1">
      <c r="A26" s="73" t="s">
        <v>64</v>
      </c>
      <c r="B26" s="73"/>
      <c r="C26" s="5">
        <v>-1394000</v>
      </c>
      <c r="D26" s="5">
        <v>-713000</v>
      </c>
      <c r="E26" s="5">
        <v>-2945000</v>
      </c>
      <c r="G26" s="73" t="s">
        <v>64</v>
      </c>
      <c r="H26" s="73"/>
      <c r="I26" s="5">
        <v>-513000</v>
      </c>
      <c r="J26" s="5">
        <v>-431000</v>
      </c>
      <c r="K26" s="5">
        <v>-273000</v>
      </c>
      <c r="L26" s="5">
        <v>-390000</v>
      </c>
    </row>
    <row r="27" spans="1:12" ht="12.75">
      <c r="A27" s="74"/>
      <c r="B27" s="74"/>
      <c r="C27" s="74"/>
      <c r="D27" s="74"/>
      <c r="E27" s="74"/>
      <c r="G27" s="74"/>
      <c r="H27" s="74"/>
      <c r="I27" s="74"/>
      <c r="J27" s="74"/>
      <c r="K27" s="74"/>
      <c r="L27" s="74"/>
    </row>
    <row r="28" spans="1:12" ht="18.75">
      <c r="A28" s="72" t="s">
        <v>65</v>
      </c>
      <c r="B28" s="72"/>
      <c r="C28" s="2" t="s">
        <v>66</v>
      </c>
      <c r="D28" s="6">
        <v>-6119000</v>
      </c>
      <c r="E28" s="2" t="s">
        <v>67</v>
      </c>
      <c r="G28" s="72" t="s">
        <v>65</v>
      </c>
      <c r="H28" s="72"/>
      <c r="I28" s="2" t="s">
        <v>98</v>
      </c>
      <c r="J28" s="2" t="s">
        <v>99</v>
      </c>
      <c r="K28" s="2" t="s">
        <v>100</v>
      </c>
      <c r="L28" s="2" t="s">
        <v>101</v>
      </c>
    </row>
    <row r="29" spans="1:12" ht="18" customHeight="1">
      <c r="A29" s="73" t="s">
        <v>68</v>
      </c>
      <c r="B29" s="73"/>
      <c r="C29" s="4" t="s">
        <v>2</v>
      </c>
      <c r="D29" s="4" t="s">
        <v>2</v>
      </c>
      <c r="E29" s="4" t="s">
        <v>2</v>
      </c>
      <c r="G29" s="73" t="s">
        <v>68</v>
      </c>
      <c r="H29" s="73"/>
      <c r="I29" s="4" t="s">
        <v>2</v>
      </c>
      <c r="J29" s="4" t="s">
        <v>2</v>
      </c>
      <c r="K29" s="4" t="s">
        <v>2</v>
      </c>
      <c r="L29" s="4" t="s">
        <v>2</v>
      </c>
    </row>
    <row r="30" spans="1:12" ht="12.75">
      <c r="A30" s="74"/>
      <c r="B30" s="74"/>
      <c r="C30" s="74"/>
      <c r="D30" s="74"/>
      <c r="E30" s="74"/>
      <c r="G30" s="74"/>
      <c r="H30" s="74"/>
      <c r="I30" s="74"/>
      <c r="J30" s="74"/>
      <c r="K30" s="74"/>
      <c r="L30" s="74"/>
    </row>
    <row r="31" spans="1:12" ht="18.75">
      <c r="A31" s="72" t="s">
        <v>69</v>
      </c>
      <c r="B31" s="72"/>
      <c r="C31" s="2" t="s">
        <v>70</v>
      </c>
      <c r="D31" s="7">
        <v>-3527000</v>
      </c>
      <c r="E31" s="2" t="s">
        <v>71</v>
      </c>
      <c r="G31" s="72" t="s">
        <v>69</v>
      </c>
      <c r="H31" s="72"/>
      <c r="I31" s="2" t="s">
        <v>102</v>
      </c>
      <c r="J31" s="7">
        <v>-3410000</v>
      </c>
      <c r="K31" s="2" t="s">
        <v>103</v>
      </c>
      <c r="L31" s="2" t="s">
        <v>104</v>
      </c>
    </row>
  </sheetData>
  <mergeCells count="60">
    <mergeCell ref="G30:L30"/>
    <mergeCell ref="G31:H31"/>
    <mergeCell ref="G26:H26"/>
    <mergeCell ref="G27:L27"/>
    <mergeCell ref="G28:H28"/>
    <mergeCell ref="G29:H29"/>
    <mergeCell ref="G22:L22"/>
    <mergeCell ref="G23:H23"/>
    <mergeCell ref="G24:H24"/>
    <mergeCell ref="G25:H25"/>
    <mergeCell ref="G18:H18"/>
    <mergeCell ref="G19:L19"/>
    <mergeCell ref="G20:H20"/>
    <mergeCell ref="G21:L21"/>
    <mergeCell ref="G14:L14"/>
    <mergeCell ref="G15:L15"/>
    <mergeCell ref="G16:H16"/>
    <mergeCell ref="G17:H17"/>
    <mergeCell ref="G10:H10"/>
    <mergeCell ref="G11:H11"/>
    <mergeCell ref="G12:L12"/>
    <mergeCell ref="G13:H13"/>
    <mergeCell ref="A30:E30"/>
    <mergeCell ref="A31:B31"/>
    <mergeCell ref="G2:H2"/>
    <mergeCell ref="G3:H3"/>
    <mergeCell ref="G4:L4"/>
    <mergeCell ref="G5:L5"/>
    <mergeCell ref="G6:H6"/>
    <mergeCell ref="G7:H7"/>
    <mergeCell ref="G8:H8"/>
    <mergeCell ref="G9:H9"/>
    <mergeCell ref="A26:B26"/>
    <mergeCell ref="A27:E27"/>
    <mergeCell ref="A28:B28"/>
    <mergeCell ref="A29:B29"/>
    <mergeCell ref="A22:E22"/>
    <mergeCell ref="A23:B23"/>
    <mergeCell ref="A24:B24"/>
    <mergeCell ref="A25:B25"/>
    <mergeCell ref="A18:B18"/>
    <mergeCell ref="A19:E19"/>
    <mergeCell ref="A20:B20"/>
    <mergeCell ref="A21:E21"/>
    <mergeCell ref="A14:E14"/>
    <mergeCell ref="A15:E15"/>
    <mergeCell ref="A16:B16"/>
    <mergeCell ref="A17:B17"/>
    <mergeCell ref="A10:B10"/>
    <mergeCell ref="A11:B11"/>
    <mergeCell ref="A12:E12"/>
    <mergeCell ref="A13:B13"/>
    <mergeCell ref="A6:B6"/>
    <mergeCell ref="A7:B7"/>
    <mergeCell ref="A8:B8"/>
    <mergeCell ref="A9:B9"/>
    <mergeCell ref="A2:B2"/>
    <mergeCell ref="A3:B3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Z49"/>
  <sheetViews>
    <sheetView workbookViewId="0" topLeftCell="A24">
      <selection activeCell="G38" sqref="G38"/>
    </sheetView>
  </sheetViews>
  <sheetFormatPr defaultColWidth="9.140625" defaultRowHeight="12.75"/>
  <cols>
    <col min="2" max="2" width="19.421875" style="0" customWidth="1"/>
    <col min="3" max="6" width="10.140625" style="0" bestFit="1" customWidth="1"/>
    <col min="7" max="7" width="11.140625" style="0" customWidth="1"/>
    <col min="8" max="8" width="10.140625" style="0" bestFit="1" customWidth="1"/>
    <col min="9" max="9" width="18.28125" style="0" customWidth="1"/>
    <col min="10" max="15" width="12.00390625" style="0" bestFit="1" customWidth="1"/>
    <col min="17" max="17" width="27.421875" style="0" bestFit="1" customWidth="1"/>
    <col min="18" max="18" width="18.421875" style="0" bestFit="1" customWidth="1"/>
    <col min="19" max="24" width="10.140625" style="0" bestFit="1" customWidth="1"/>
  </cols>
  <sheetData>
    <row r="2" spans="1:13" ht="21" customHeight="1">
      <c r="A2" s="71" t="s">
        <v>105</v>
      </c>
      <c r="B2" s="71"/>
      <c r="C2" s="4"/>
      <c r="D2" s="72" t="s">
        <v>124</v>
      </c>
      <c r="E2" s="72"/>
      <c r="G2" s="71" t="s">
        <v>151</v>
      </c>
      <c r="H2" s="71"/>
      <c r="I2" s="71"/>
      <c r="J2" s="71"/>
      <c r="K2" s="71"/>
      <c r="L2" s="71"/>
      <c r="M2" s="4"/>
    </row>
    <row r="3" spans="1:12" ht="18.75">
      <c r="A3" s="75"/>
      <c r="B3" s="75"/>
      <c r="D3" s="3" t="s">
        <v>125</v>
      </c>
      <c r="E3" s="10">
        <v>0.0214</v>
      </c>
      <c r="G3" s="75"/>
      <c r="H3" s="75"/>
      <c r="I3" s="75"/>
      <c r="J3" s="75"/>
      <c r="K3" s="75"/>
      <c r="L3" s="75"/>
    </row>
    <row r="4" spans="1:12" ht="18.75">
      <c r="A4" s="3" t="s">
        <v>106</v>
      </c>
      <c r="B4" s="3" t="s">
        <v>107</v>
      </c>
      <c r="D4" s="3" t="s">
        <v>126</v>
      </c>
      <c r="E4" s="10">
        <v>0.1972</v>
      </c>
      <c r="G4" s="3"/>
      <c r="H4" s="12" t="s">
        <v>152</v>
      </c>
      <c r="I4" s="12" t="s">
        <v>153</v>
      </c>
      <c r="J4" s="12" t="s">
        <v>154</v>
      </c>
      <c r="K4" s="12" t="s">
        <v>155</v>
      </c>
      <c r="L4" s="12" t="s">
        <v>156</v>
      </c>
    </row>
    <row r="5" spans="1:12" ht="27.75">
      <c r="A5" s="3" t="s">
        <v>108</v>
      </c>
      <c r="B5" s="3" t="s">
        <v>109</v>
      </c>
      <c r="D5" s="75"/>
      <c r="E5" s="75"/>
      <c r="G5" s="3" t="s">
        <v>157</v>
      </c>
      <c r="H5" s="13" t="s">
        <v>107</v>
      </c>
      <c r="I5" s="13" t="s">
        <v>158</v>
      </c>
      <c r="J5" s="13" t="s">
        <v>159</v>
      </c>
      <c r="K5" s="13" t="s">
        <v>160</v>
      </c>
      <c r="L5" s="13" t="s">
        <v>161</v>
      </c>
    </row>
    <row r="6" spans="1:12" ht="27.75">
      <c r="A6" s="3" t="s">
        <v>110</v>
      </c>
      <c r="B6" s="3">
        <v>16.08</v>
      </c>
      <c r="D6" s="72" t="s">
        <v>11</v>
      </c>
      <c r="E6" s="72"/>
      <c r="G6" s="3" t="s">
        <v>162</v>
      </c>
      <c r="H6" s="14">
        <v>300000</v>
      </c>
      <c r="I6" s="4" t="s">
        <v>146</v>
      </c>
      <c r="J6" s="14">
        <v>118098</v>
      </c>
      <c r="K6" s="14">
        <v>398000</v>
      </c>
      <c r="L6" s="13">
        <v>27</v>
      </c>
    </row>
    <row r="7" spans="1:12" ht="27.75">
      <c r="A7" s="3" t="s">
        <v>111</v>
      </c>
      <c r="B7" s="3">
        <v>12.99</v>
      </c>
      <c r="D7" s="3" t="s">
        <v>127</v>
      </c>
      <c r="E7" s="3" t="s">
        <v>128</v>
      </c>
      <c r="G7" s="3" t="s">
        <v>163</v>
      </c>
      <c r="H7" s="15">
        <v>0.094</v>
      </c>
      <c r="I7" s="4" t="s">
        <v>146</v>
      </c>
      <c r="J7" s="15">
        <v>0.029</v>
      </c>
      <c r="K7" s="15">
        <v>-0.035</v>
      </c>
      <c r="L7" s="15">
        <v>0.119</v>
      </c>
    </row>
    <row r="8" spans="1:12" ht="18.75">
      <c r="A8" s="3" t="s">
        <v>112</v>
      </c>
      <c r="B8" s="3">
        <v>1.31</v>
      </c>
      <c r="D8" s="3" t="s">
        <v>129</v>
      </c>
      <c r="E8" s="3">
        <v>16.669</v>
      </c>
      <c r="G8" s="3" t="s">
        <v>127</v>
      </c>
      <c r="H8" s="13" t="s">
        <v>128</v>
      </c>
      <c r="I8" s="13" t="s">
        <v>164</v>
      </c>
      <c r="J8" s="13" t="s">
        <v>165</v>
      </c>
      <c r="K8" s="13" t="s">
        <v>166</v>
      </c>
      <c r="L8" s="13" t="s">
        <v>167</v>
      </c>
    </row>
    <row r="9" spans="1:12" ht="18.75">
      <c r="A9" s="3" t="s">
        <v>113</v>
      </c>
      <c r="B9" s="3">
        <v>2.06</v>
      </c>
      <c r="D9" s="3" t="s">
        <v>130</v>
      </c>
      <c r="E9" s="10">
        <v>0.094</v>
      </c>
      <c r="G9" s="3" t="s">
        <v>168</v>
      </c>
      <c r="H9" s="15">
        <v>0.1506</v>
      </c>
      <c r="I9" s="4" t="s">
        <v>146</v>
      </c>
      <c r="J9" s="15">
        <v>0.3422</v>
      </c>
      <c r="K9" s="15">
        <v>0.293</v>
      </c>
      <c r="L9" s="15">
        <v>0.4572</v>
      </c>
    </row>
    <row r="10" spans="1:12" ht="18.75">
      <c r="A10" s="3" t="s">
        <v>114</v>
      </c>
      <c r="B10" s="3">
        <v>3.02</v>
      </c>
      <c r="D10" s="3" t="s">
        <v>131</v>
      </c>
      <c r="E10" s="3" t="s">
        <v>132</v>
      </c>
      <c r="G10" s="3" t="s">
        <v>133</v>
      </c>
      <c r="H10" s="13" t="s">
        <v>134</v>
      </c>
      <c r="I10" s="4" t="s">
        <v>146</v>
      </c>
      <c r="J10" s="13" t="s">
        <v>169</v>
      </c>
      <c r="K10" s="13" t="s">
        <v>170</v>
      </c>
      <c r="L10" s="13" t="s">
        <v>171</v>
      </c>
    </row>
    <row r="11" spans="1:12" ht="27.75">
      <c r="A11" s="3" t="s">
        <v>115</v>
      </c>
      <c r="B11" s="3">
        <v>4.73</v>
      </c>
      <c r="D11" s="3" t="s">
        <v>133</v>
      </c>
      <c r="E11" s="3" t="s">
        <v>134</v>
      </c>
      <c r="G11" s="3" t="s">
        <v>172</v>
      </c>
      <c r="H11" s="15">
        <v>0.1506</v>
      </c>
      <c r="I11" s="15">
        <v>0.0502</v>
      </c>
      <c r="J11" s="15">
        <v>0.0691</v>
      </c>
      <c r="K11" s="15">
        <v>0.0748</v>
      </c>
      <c r="L11" s="15">
        <v>0.095</v>
      </c>
    </row>
    <row r="12" spans="1:12" ht="27.75">
      <c r="A12" s="3" t="s">
        <v>116</v>
      </c>
      <c r="B12" s="3">
        <v>21.441</v>
      </c>
      <c r="D12" s="3" t="s">
        <v>135</v>
      </c>
      <c r="E12" s="3" t="s">
        <v>136</v>
      </c>
      <c r="G12" s="3" t="s">
        <v>173</v>
      </c>
      <c r="H12" s="13" t="s">
        <v>136</v>
      </c>
      <c r="I12" s="13" t="s">
        <v>174</v>
      </c>
      <c r="J12" s="13" t="s">
        <v>175</v>
      </c>
      <c r="K12" s="13" t="s">
        <v>176</v>
      </c>
      <c r="L12" s="13" t="s">
        <v>177</v>
      </c>
    </row>
    <row r="13" spans="1:12" ht="18.75">
      <c r="A13" s="75"/>
      <c r="B13" s="75"/>
      <c r="D13" s="3" t="s">
        <v>137</v>
      </c>
      <c r="E13" s="3">
        <v>2.17</v>
      </c>
      <c r="G13" s="3" t="s">
        <v>178</v>
      </c>
      <c r="H13" s="13">
        <v>2.173</v>
      </c>
      <c r="I13" s="13">
        <v>0.717</v>
      </c>
      <c r="J13" s="13">
        <v>5.61</v>
      </c>
      <c r="K13" s="13">
        <v>14.96</v>
      </c>
      <c r="L13" s="4" t="s">
        <v>146</v>
      </c>
    </row>
    <row r="14" spans="1:12" ht="21" customHeight="1">
      <c r="A14" s="71" t="s">
        <v>117</v>
      </c>
      <c r="B14" s="71"/>
      <c r="C14" s="4"/>
      <c r="D14" s="3" t="s">
        <v>138</v>
      </c>
      <c r="E14" s="10">
        <v>0.018</v>
      </c>
      <c r="G14" s="3" t="s">
        <v>179</v>
      </c>
      <c r="H14" s="13">
        <v>16.08</v>
      </c>
      <c r="I14" s="13">
        <v>38.88</v>
      </c>
      <c r="J14" s="13">
        <v>6.97</v>
      </c>
      <c r="K14" s="13">
        <v>8.62</v>
      </c>
      <c r="L14" s="13">
        <v>13.02</v>
      </c>
    </row>
    <row r="15" spans="1:12" ht="18.75">
      <c r="A15" s="75"/>
      <c r="B15" s="75"/>
      <c r="D15" s="75"/>
      <c r="E15" s="75"/>
      <c r="G15" s="3" t="s">
        <v>180</v>
      </c>
      <c r="H15" s="13">
        <v>1.31</v>
      </c>
      <c r="I15" s="13">
        <v>1.32</v>
      </c>
      <c r="J15" s="13">
        <v>0.61</v>
      </c>
      <c r="K15" s="13">
        <v>0.73</v>
      </c>
      <c r="L15" s="13">
        <v>1.19</v>
      </c>
    </row>
    <row r="16" spans="1:12" ht="12.75">
      <c r="A16" s="72" t="s">
        <v>118</v>
      </c>
      <c r="B16" s="72"/>
      <c r="D16" s="72" t="s">
        <v>28</v>
      </c>
      <c r="E16" s="72"/>
      <c r="G16" s="3" t="s">
        <v>181</v>
      </c>
      <c r="H16" s="13">
        <v>2.06</v>
      </c>
      <c r="I16" s="13">
        <v>2.17</v>
      </c>
      <c r="J16" s="13">
        <v>1.06</v>
      </c>
      <c r="K16" s="13">
        <v>1.07</v>
      </c>
      <c r="L16" s="13">
        <v>2.06</v>
      </c>
    </row>
    <row r="17" spans="1:12" ht="18.75">
      <c r="A17" s="3" t="s">
        <v>119</v>
      </c>
      <c r="B17" s="8">
        <v>39813</v>
      </c>
      <c r="D17" s="3" t="s">
        <v>139</v>
      </c>
      <c r="E17" s="3" t="s">
        <v>140</v>
      </c>
      <c r="G17" s="75"/>
      <c r="H17" s="75"/>
      <c r="I17" s="75"/>
      <c r="J17" s="75"/>
      <c r="K17" s="75"/>
      <c r="L17" s="75"/>
    </row>
    <row r="18" spans="1:12" ht="18.75">
      <c r="A18" s="3" t="s">
        <v>120</v>
      </c>
      <c r="B18" s="9">
        <v>39447</v>
      </c>
      <c r="D18" s="3" t="s">
        <v>141</v>
      </c>
      <c r="E18" s="3">
        <v>6.091</v>
      </c>
      <c r="G18" s="76" t="s">
        <v>182</v>
      </c>
      <c r="H18" s="76"/>
      <c r="I18" s="76"/>
      <c r="J18" s="76"/>
      <c r="K18" s="76"/>
      <c r="L18" s="76"/>
    </row>
    <row r="19" spans="1:12" ht="18.75">
      <c r="A19" s="75"/>
      <c r="B19" s="75"/>
      <c r="D19" s="3" t="s">
        <v>142</v>
      </c>
      <c r="E19" s="3" t="s">
        <v>143</v>
      </c>
      <c r="G19" s="76" t="s">
        <v>183</v>
      </c>
      <c r="H19" s="76"/>
      <c r="I19" s="76"/>
      <c r="J19" s="76"/>
      <c r="K19" s="76"/>
      <c r="L19" s="76"/>
    </row>
    <row r="20" spans="1:12" ht="27.75">
      <c r="A20" s="72" t="s">
        <v>121</v>
      </c>
      <c r="B20" s="72"/>
      <c r="D20" s="3" t="s">
        <v>144</v>
      </c>
      <c r="E20" s="3">
        <v>4.447</v>
      </c>
      <c r="G20" s="76" t="s">
        <v>184</v>
      </c>
      <c r="H20" s="76"/>
      <c r="I20" s="76"/>
      <c r="J20" s="76"/>
      <c r="K20" s="76"/>
      <c r="L20" s="76"/>
    </row>
    <row r="21" spans="1:12" ht="18.75">
      <c r="A21" s="3" t="s">
        <v>122</v>
      </c>
      <c r="B21" s="10">
        <v>0.1309</v>
      </c>
      <c r="D21" s="3" t="s">
        <v>145</v>
      </c>
      <c r="E21" s="3" t="s">
        <v>146</v>
      </c>
      <c r="G21" s="76" t="s">
        <v>185</v>
      </c>
      <c r="H21" s="76"/>
      <c r="I21" s="76"/>
      <c r="J21" s="76"/>
      <c r="K21" s="76"/>
      <c r="L21" s="76"/>
    </row>
    <row r="22" spans="1:5" ht="27.75">
      <c r="A22" s="3" t="s">
        <v>123</v>
      </c>
      <c r="B22" s="10">
        <v>0.1506</v>
      </c>
      <c r="D22" s="3" t="s">
        <v>147</v>
      </c>
      <c r="E22" s="3">
        <v>11.505</v>
      </c>
    </row>
    <row r="23" spans="1:5" ht="12.75">
      <c r="A23" s="75"/>
      <c r="B23" s="75"/>
      <c r="D23" s="75"/>
      <c r="E23" s="75"/>
    </row>
    <row r="24" spans="4:11" ht="18" customHeight="1">
      <c r="D24" s="72" t="s">
        <v>148</v>
      </c>
      <c r="E24" s="72"/>
      <c r="G24" s="78" t="s">
        <v>186</v>
      </c>
      <c r="H24" s="78"/>
      <c r="I24" s="78"/>
      <c r="J24" s="78"/>
      <c r="K24" s="78"/>
    </row>
    <row r="25" spans="4:11" ht="18.75">
      <c r="D25" s="3" t="s">
        <v>149</v>
      </c>
      <c r="E25" s="3" t="s">
        <v>146</v>
      </c>
      <c r="G25" s="75"/>
      <c r="H25" s="75"/>
      <c r="I25" s="75"/>
      <c r="J25" s="75"/>
      <c r="K25" s="75"/>
    </row>
    <row r="26" spans="4:11" ht="27.75">
      <c r="D26" s="3" t="s">
        <v>150</v>
      </c>
      <c r="E26" s="3" t="s">
        <v>146</v>
      </c>
      <c r="G26" s="16" t="s">
        <v>187</v>
      </c>
      <c r="H26" s="77" t="s">
        <v>188</v>
      </c>
      <c r="I26" s="77"/>
      <c r="J26" s="16" t="s">
        <v>152</v>
      </c>
      <c r="K26" s="17" t="s">
        <v>189</v>
      </c>
    </row>
    <row r="27" spans="7:11" ht="12.75">
      <c r="G27" s="18" t="s">
        <v>190</v>
      </c>
      <c r="H27" s="19" t="s">
        <v>152</v>
      </c>
      <c r="I27" s="20" t="s">
        <v>107</v>
      </c>
      <c r="J27" s="20" t="s">
        <v>191</v>
      </c>
      <c r="K27" s="21">
        <v>39476</v>
      </c>
    </row>
    <row r="28" spans="7:11" ht="12.75">
      <c r="G28" s="18" t="s">
        <v>192</v>
      </c>
      <c r="H28" s="19" t="s">
        <v>193</v>
      </c>
      <c r="I28" s="20">
        <v>27.94</v>
      </c>
      <c r="J28" s="20">
        <v>16.08</v>
      </c>
      <c r="K28" s="21">
        <v>39567</v>
      </c>
    </row>
    <row r="29" spans="7:11" ht="12.75">
      <c r="G29" s="18" t="s">
        <v>194</v>
      </c>
      <c r="H29" s="19" t="s">
        <v>195</v>
      </c>
      <c r="I29" s="20">
        <v>2.15</v>
      </c>
      <c r="J29" s="20">
        <v>1.31</v>
      </c>
      <c r="K29" s="21">
        <v>39536</v>
      </c>
    </row>
    <row r="30" spans="7:26" ht="12.75">
      <c r="G30" s="18" t="s">
        <v>196</v>
      </c>
      <c r="H30" s="19" t="s">
        <v>193</v>
      </c>
      <c r="I30" s="22">
        <v>0.414</v>
      </c>
      <c r="J30" s="22">
        <v>0.094</v>
      </c>
      <c r="K30" s="21">
        <v>39720</v>
      </c>
      <c r="S30" s="25" t="s">
        <v>233</v>
      </c>
      <c r="T30" s="25"/>
      <c r="U30" s="45">
        <f>U24-U25-U27-U28</f>
        <v>0</v>
      </c>
      <c r="V30" s="46">
        <v>37159</v>
      </c>
      <c r="W30" s="47">
        <v>32380</v>
      </c>
      <c r="X30" s="47">
        <v>30024</v>
      </c>
      <c r="Y30" s="47">
        <v>28420</v>
      </c>
      <c r="Z30" s="48">
        <v>30877</v>
      </c>
    </row>
    <row r="31" spans="7:26" ht="12.75">
      <c r="G31" s="18" t="s">
        <v>197</v>
      </c>
      <c r="H31" s="19" t="s">
        <v>198</v>
      </c>
      <c r="I31" s="22">
        <v>0.42</v>
      </c>
      <c r="J31" s="22">
        <v>0.043</v>
      </c>
      <c r="K31" s="21">
        <v>39689</v>
      </c>
      <c r="S31" s="25" t="s">
        <v>222</v>
      </c>
      <c r="T31" s="25"/>
      <c r="U31" s="45">
        <v>163391</v>
      </c>
      <c r="V31" s="46">
        <v>148559</v>
      </c>
      <c r="W31" s="47">
        <v>151802</v>
      </c>
      <c r="X31" s="47">
        <v>133585</v>
      </c>
      <c r="Y31" s="47">
        <v>130685</v>
      </c>
      <c r="Z31" s="48">
        <v>125679</v>
      </c>
    </row>
    <row r="32" spans="7:11" ht="12.75">
      <c r="G32" s="18" t="s">
        <v>199</v>
      </c>
      <c r="H32" s="19" t="s">
        <v>200</v>
      </c>
      <c r="I32" s="23">
        <v>0.14</v>
      </c>
      <c r="J32" s="22">
        <v>0.1094</v>
      </c>
      <c r="K32" s="21">
        <v>39658</v>
      </c>
    </row>
    <row r="33" spans="7:11" ht="12.75">
      <c r="G33" s="18" t="s">
        <v>201</v>
      </c>
      <c r="H33" s="19" t="s">
        <v>195</v>
      </c>
      <c r="I33" s="22">
        <v>1.2625</v>
      </c>
      <c r="J33" s="22">
        <v>0.1972</v>
      </c>
      <c r="K33" s="21">
        <v>39720</v>
      </c>
    </row>
    <row r="34" spans="7:11" ht="12.75">
      <c r="G34" s="18" t="s">
        <v>202</v>
      </c>
      <c r="H34" s="19" t="s">
        <v>152</v>
      </c>
      <c r="I34" s="20">
        <v>4.447</v>
      </c>
      <c r="J34" s="20" t="s">
        <v>191</v>
      </c>
      <c r="K34" s="21">
        <v>39476</v>
      </c>
    </row>
    <row r="35" spans="7:11" ht="13.5" thickBot="1">
      <c r="G35" s="18" t="s">
        <v>203</v>
      </c>
      <c r="H35" s="19" t="s">
        <v>195</v>
      </c>
      <c r="I35" s="22">
        <v>0.09</v>
      </c>
      <c r="J35" s="22">
        <v>0.036</v>
      </c>
      <c r="K35" s="21">
        <v>39507</v>
      </c>
    </row>
    <row r="36" spans="2:24" ht="13.5" thickBot="1">
      <c r="B36" s="63"/>
      <c r="C36" s="65" t="s">
        <v>216</v>
      </c>
      <c r="D36" s="65" t="s">
        <v>217</v>
      </c>
      <c r="E36" s="65" t="s">
        <v>218</v>
      </c>
      <c r="F36" s="65" t="s">
        <v>219</v>
      </c>
      <c r="G36" s="65" t="s">
        <v>220</v>
      </c>
      <c r="H36" s="40"/>
      <c r="S36" s="37" t="s">
        <v>216</v>
      </c>
      <c r="T36" s="38" t="s">
        <v>217</v>
      </c>
      <c r="U36" s="39" t="s">
        <v>218</v>
      </c>
      <c r="V36" s="39" t="s">
        <v>219</v>
      </c>
      <c r="W36" s="39" t="s">
        <v>220</v>
      </c>
      <c r="X36" s="40" t="s">
        <v>221</v>
      </c>
    </row>
    <row r="37" spans="1:24" ht="13.5" thickBot="1">
      <c r="A37" s="28" t="s">
        <v>300</v>
      </c>
      <c r="B37" s="66" t="s">
        <v>288</v>
      </c>
      <c r="C37" s="67">
        <f>J43/S38</f>
        <v>0.14156496291342766</v>
      </c>
      <c r="D37" s="67">
        <f>K43/T38</f>
        <v>0.4203880324326166</v>
      </c>
      <c r="E37" s="67">
        <f>L43/U38</f>
        <v>0.16758085466031322</v>
      </c>
      <c r="F37" s="67">
        <f>M43/W38</f>
        <v>0.21214428202691787</v>
      </c>
      <c r="G37" s="67">
        <f>N43/W38</f>
        <v>0.19160164855996817</v>
      </c>
      <c r="H37" s="48"/>
      <c r="I37" s="25" t="s">
        <v>223</v>
      </c>
      <c r="J37" s="45">
        <v>74110</v>
      </c>
      <c r="K37" s="46">
        <v>63750</v>
      </c>
      <c r="L37" s="47">
        <v>69001</v>
      </c>
      <c r="M37" s="47">
        <v>96605</v>
      </c>
      <c r="N37" s="47">
        <v>96267</v>
      </c>
      <c r="O37" s="48">
        <v>87713</v>
      </c>
      <c r="Q37" s="25" t="s">
        <v>18</v>
      </c>
      <c r="R37" s="25"/>
      <c r="S37" s="45">
        <f>SUM(S31:S35)</f>
        <v>0</v>
      </c>
      <c r="T37" s="47">
        <f>SUM(T31:T36)</f>
        <v>0</v>
      </c>
      <c r="U37" s="47">
        <f>SUM(U31:U35)</f>
        <v>163391</v>
      </c>
      <c r="V37" s="47">
        <f>SUM(V31:V35)</f>
        <v>148559</v>
      </c>
      <c r="W37" s="47">
        <f>SUM(W31:W35)</f>
        <v>151802</v>
      </c>
      <c r="X37" s="48">
        <f>SUM(X31:X35)</f>
        <v>133585</v>
      </c>
    </row>
    <row r="38" spans="1:24" ht="13.5" thickBot="1">
      <c r="A38" s="28"/>
      <c r="B38" s="66" t="s">
        <v>289</v>
      </c>
      <c r="C38" s="67">
        <f>'Balance Sheet'!C20-'Balance Sheet'!C43</f>
        <v>421700</v>
      </c>
      <c r="D38" s="67">
        <f>'Balance Sheet'!D20-'Balance Sheet'!D43</f>
        <v>100671</v>
      </c>
      <c r="E38" s="67">
        <f>'Balance Sheet'!E20-'Balance Sheet'!E43</f>
        <v>44434</v>
      </c>
      <c r="F38" s="67">
        <f>'Balance Sheet'!F20-'Balance Sheet'!F43</f>
        <v>16940</v>
      </c>
      <c r="G38" s="67">
        <f>'Balance Sheet'!G20-'Balance Sheet'!G43</f>
        <v>-10827</v>
      </c>
      <c r="H38" s="48"/>
      <c r="I38" s="25" t="s">
        <v>260</v>
      </c>
      <c r="J38" s="45">
        <v>11400</v>
      </c>
      <c r="K38" s="47">
        <v>19048</v>
      </c>
      <c r="L38" s="47">
        <v>16279</v>
      </c>
      <c r="M38" s="47">
        <v>10585</v>
      </c>
      <c r="N38" s="47">
        <v>12245</v>
      </c>
      <c r="O38" s="48">
        <v>10290</v>
      </c>
      <c r="Q38" s="28" t="s">
        <v>278</v>
      </c>
      <c r="R38" s="25"/>
      <c r="S38" s="45">
        <v>584900</v>
      </c>
      <c r="T38" s="47">
        <v>563970</v>
      </c>
      <c r="U38" s="47">
        <v>639686</v>
      </c>
      <c r="V38" s="47">
        <v>568303</v>
      </c>
      <c r="W38" s="47">
        <v>511538</v>
      </c>
      <c r="X38" s="48">
        <v>440199</v>
      </c>
    </row>
    <row r="39" spans="1:24" ht="13.5" thickBot="1">
      <c r="A39" s="28"/>
      <c r="B39" s="66" t="s">
        <v>292</v>
      </c>
      <c r="C39" s="68">
        <f>'Balance Sheet'!C51/'Balance Sheet'!C66</f>
        <v>5.208370436331256</v>
      </c>
      <c r="D39" s="68">
        <f>'Balance Sheet'!D51/'Balance Sheet'!D66</f>
        <v>5.157428830097576</v>
      </c>
      <c r="E39" s="68">
        <f>'Balance Sheet'!E51/'Balance Sheet'!E66</f>
        <v>5.7722453325633225</v>
      </c>
      <c r="F39" s="68">
        <f>'Balance Sheet'!F51/'Balance Sheet'!F66</f>
        <v>7.1773553927759535</v>
      </c>
      <c r="G39" s="68">
        <f>'Balance Sheet'!G51/'Balance Sheet'!G66</f>
        <v>8.029667535240009</v>
      </c>
      <c r="I39" t="s">
        <v>294</v>
      </c>
      <c r="J39">
        <f aca="true" t="shared" si="0" ref="J39:O39">J37/J38</f>
        <v>6.500877192982456</v>
      </c>
      <c r="K39">
        <f t="shared" si="0"/>
        <v>3.3468080638387234</v>
      </c>
      <c r="L39">
        <f t="shared" si="0"/>
        <v>4.238651022790098</v>
      </c>
      <c r="M39">
        <f t="shared" si="0"/>
        <v>9.126594237128012</v>
      </c>
      <c r="N39">
        <f t="shared" si="0"/>
        <v>7.8617394855042875</v>
      </c>
      <c r="O39">
        <f t="shared" si="0"/>
        <v>8.524101068999029</v>
      </c>
      <c r="R39" t="s">
        <v>290</v>
      </c>
      <c r="S39" s="61">
        <f>S37/S38</f>
        <v>0</v>
      </c>
      <c r="T39" s="61"/>
      <c r="U39" s="61">
        <f>U38/U37</f>
        <v>3.915062641149145</v>
      </c>
      <c r="V39" s="61">
        <f>V38/V37</f>
        <v>3.8254363586184614</v>
      </c>
      <c r="W39" s="61">
        <f>W38/W37</f>
        <v>3.3697711492602207</v>
      </c>
      <c r="X39" s="62">
        <f>X38/X37</f>
        <v>3.2952726728300332</v>
      </c>
    </row>
    <row r="40" spans="2:15" ht="13.5" thickBot="1">
      <c r="B40" s="66" t="s">
        <v>291</v>
      </c>
      <c r="C40" s="68">
        <f>'Income Statement'!D18/'Income Statement'!D14</f>
        <v>0.24865506668053933</v>
      </c>
      <c r="D40" s="68">
        <f>'Income Statement'!E17/'Income Statement'!E14</f>
        <v>0.5708775637962021</v>
      </c>
      <c r="E40" s="68">
        <f>'Income Statement'!F17/'Income Statement'!F14</f>
        <v>0.545453946588319</v>
      </c>
      <c r="F40" s="68">
        <f>'Income Statement'!G17/'Income Statement'!G14</f>
        <v>0.2768274881161807</v>
      </c>
      <c r="G40" s="68">
        <f>'Income Statement'!H17/'Income Statement'!H14</f>
        <v>0.26336610934690285</v>
      </c>
      <c r="J40" s="37" t="s">
        <v>216</v>
      </c>
      <c r="K40" s="38" t="s">
        <v>217</v>
      </c>
      <c r="L40" s="39" t="s">
        <v>218</v>
      </c>
      <c r="M40" s="39" t="s">
        <v>219</v>
      </c>
      <c r="N40" s="39" t="s">
        <v>220</v>
      </c>
      <c r="O40" s="40" t="s">
        <v>221</v>
      </c>
    </row>
    <row r="41" spans="2:17" ht="13.5" thickBot="1">
      <c r="B41" s="66" t="s">
        <v>293</v>
      </c>
      <c r="C41" s="68">
        <f>'Income Statement'!D23/'Income Statement'!D14</f>
        <v>0.22201957268148184</v>
      </c>
      <c r="D41" s="68">
        <f>'Income Statement'!E23/'Income Statement'!E14</f>
        <v>0.2501295781474027</v>
      </c>
      <c r="E41" s="68">
        <f>'Income Statement'!F23/'Income Statement'!F14</f>
        <v>0.21330417254054623</v>
      </c>
      <c r="F41" s="68">
        <f>'Income Statement'!G23/'Income Statement'!G14</f>
        <v>0.2247557734775611</v>
      </c>
      <c r="G41" s="68">
        <f>'Income Statement'!H23/'Income Statement'!H14</f>
        <v>0.21746948769942992</v>
      </c>
      <c r="J41" s="41"/>
      <c r="K41" s="42"/>
      <c r="L41" s="43"/>
      <c r="M41" s="43"/>
      <c r="N41" s="43"/>
      <c r="O41" s="44"/>
      <c r="Q41" t="s">
        <v>297</v>
      </c>
    </row>
    <row r="42" spans="2:23" ht="13.5" thickBot="1">
      <c r="B42" s="66" t="s">
        <v>296</v>
      </c>
      <c r="C42" s="68">
        <f>C39/C41</f>
        <v>23.45905981813321</v>
      </c>
      <c r="D42" s="68">
        <f>D39/D41</f>
        <v>20.619028218479123</v>
      </c>
      <c r="E42" s="68">
        <f>E39/E41</f>
        <v>27.061099010925805</v>
      </c>
      <c r="F42" s="68">
        <f>F39/F41</f>
        <v>31.934020122034898</v>
      </c>
      <c r="G42" s="68">
        <f>G39/G41</f>
        <v>36.92319147933992</v>
      </c>
      <c r="I42" t="s">
        <v>295</v>
      </c>
      <c r="J42" s="45">
        <v>163391</v>
      </c>
      <c r="K42" s="46">
        <v>148559</v>
      </c>
      <c r="L42" s="47">
        <v>151802</v>
      </c>
      <c r="M42" s="47">
        <v>133585</v>
      </c>
      <c r="N42" s="47">
        <v>130685</v>
      </c>
      <c r="O42" s="48">
        <v>125679</v>
      </c>
      <c r="R42" s="59" t="s">
        <v>293</v>
      </c>
      <c r="S42">
        <f>U30/U31</f>
        <v>0</v>
      </c>
      <c r="T42">
        <f>V30/V31</f>
        <v>0.2501295781474027</v>
      </c>
      <c r="U42">
        <f>W30/W31</f>
        <v>0.21330417254054623</v>
      </c>
      <c r="V42">
        <f>X30/X31</f>
        <v>0.2247557734775611</v>
      </c>
      <c r="W42">
        <f>Y30/Y31</f>
        <v>0.21746948769942992</v>
      </c>
    </row>
    <row r="43" spans="2:23" ht="13.5" thickBot="1">
      <c r="B43" s="68" t="s">
        <v>294</v>
      </c>
      <c r="C43" s="68">
        <f>C41/C42</f>
        <v>0.009464129185171642</v>
      </c>
      <c r="D43" s="68">
        <f>D41/D42</f>
        <v>0.012131007121045227</v>
      </c>
      <c r="E43" s="68">
        <f>E41/E42</f>
        <v>0.007882317434869352</v>
      </c>
      <c r="F43" s="68">
        <f>F41/F42</f>
        <v>0.007038129637880344</v>
      </c>
      <c r="G43" s="68">
        <f>G41/G42</f>
        <v>0.00588978035176383</v>
      </c>
      <c r="I43" s="25" t="s">
        <v>18</v>
      </c>
      <c r="J43" s="45">
        <f>SUM(K37:K41)</f>
        <v>82801.34680806384</v>
      </c>
      <c r="K43" s="47">
        <f>SUM(L37:L42)</f>
        <v>237086.23865102278</v>
      </c>
      <c r="L43" s="47">
        <f>SUM(M37:M41)</f>
        <v>107199.12659423712</v>
      </c>
      <c r="M43" s="47">
        <f>SUM(N37:N41)</f>
        <v>108519.86173948551</v>
      </c>
      <c r="N43" s="47">
        <f>SUM(O37:O41)</f>
        <v>98011.524101069</v>
      </c>
      <c r="O43" s="48">
        <f>SUM(P37:P41)</f>
        <v>0</v>
      </c>
      <c r="R43" t="s">
        <v>296</v>
      </c>
      <c r="S43" t="e">
        <f>S37/S39</f>
        <v>#DIV/0!</v>
      </c>
      <c r="T43" t="e">
        <f>T37/T39</f>
        <v>#DIV/0!</v>
      </c>
      <c r="U43">
        <f>U37/U39</f>
        <v>41733.942717208134</v>
      </c>
      <c r="V43">
        <f>V37/V39</f>
        <v>38834.523979285696</v>
      </c>
      <c r="W43">
        <f>W37/W39</f>
        <v>45048.1629986433</v>
      </c>
    </row>
    <row r="44" spans="2:23" ht="13.5" thickBot="1">
      <c r="B44" s="68" t="s">
        <v>298</v>
      </c>
      <c r="C44" s="69">
        <f>C43/C42</f>
        <v>0.00040343173420173174</v>
      </c>
      <c r="D44" s="69">
        <f>D43/D42</f>
        <v>0.0005883403908518449</v>
      </c>
      <c r="E44" s="69">
        <f>E43/E42</f>
        <v>0.0002912785408932172</v>
      </c>
      <c r="F44" s="69">
        <f>F43/F42</f>
        <v>0.00022039597930308626</v>
      </c>
      <c r="G44" s="69">
        <f>G43/G42</f>
        <v>0.00015951438962310204</v>
      </c>
      <c r="J44" s="45">
        <f>(J43+K43)/2</f>
        <v>159943.79272954332</v>
      </c>
      <c r="K44" s="45">
        <f>(K43+L43)/2</f>
        <v>172142.68262262995</v>
      </c>
      <c r="L44" s="45">
        <f>(L43+M43)/2</f>
        <v>107859.49416686132</v>
      </c>
      <c r="M44" s="45">
        <f>(M43+N43)/2</f>
        <v>103265.69292027724</v>
      </c>
      <c r="N44" s="45">
        <f>(N43+O43)/2</f>
        <v>49005.7620505345</v>
      </c>
      <c r="R44" t="s">
        <v>297</v>
      </c>
      <c r="S44" s="60" t="e">
        <f>S42*S43</f>
        <v>#DIV/0!</v>
      </c>
      <c r="T44" s="60" t="e">
        <f>T42*T43</f>
        <v>#DIV/0!</v>
      </c>
      <c r="U44" s="60">
        <f>U42*U43</f>
        <v>8902.024118148636</v>
      </c>
      <c r="V44" s="60">
        <f>V42*V43</f>
        <v>8728.28347459725</v>
      </c>
      <c r="W44" s="60">
        <f>W42*W43</f>
        <v>9796.600929115373</v>
      </c>
    </row>
    <row r="45" spans="2:17" ht="13.5" thickBot="1">
      <c r="B45" s="64" t="s">
        <v>297</v>
      </c>
      <c r="C45" s="70">
        <v>0.09</v>
      </c>
      <c r="D45" s="70">
        <v>0.1</v>
      </c>
      <c r="E45" s="70">
        <v>0.1</v>
      </c>
      <c r="F45" s="70">
        <v>0.1</v>
      </c>
      <c r="G45" s="70">
        <v>0.11</v>
      </c>
      <c r="I45" t="s">
        <v>296</v>
      </c>
      <c r="J45">
        <f>J42/J44</f>
        <v>1.0215526167763556</v>
      </c>
      <c r="K45">
        <f>K42/K44</f>
        <v>0.862999215166584</v>
      </c>
      <c r="L45">
        <f>L42/L44</f>
        <v>1.4074050798454378</v>
      </c>
      <c r="M45">
        <f>M42/M44</f>
        <v>1.293604838376766</v>
      </c>
      <c r="N45">
        <f>N42/N44</f>
        <v>2.666727228223454</v>
      </c>
      <c r="Q45" t="s">
        <v>298</v>
      </c>
    </row>
    <row r="46" spans="2:24" ht="13.5" thickBot="1">
      <c r="B46" s="64" t="s">
        <v>290</v>
      </c>
      <c r="C46" s="64">
        <v>0.7209779</v>
      </c>
      <c r="D46" s="64">
        <v>1.6088147</v>
      </c>
      <c r="E46" s="64">
        <v>1.7024426</v>
      </c>
      <c r="F46" s="64">
        <v>1.8583836</v>
      </c>
      <c r="G46" s="64">
        <v>1.7984102</v>
      </c>
      <c r="R46" s="28" t="s">
        <v>285</v>
      </c>
      <c r="S46" s="45">
        <v>112300</v>
      </c>
      <c r="T46" s="47">
        <v>109351</v>
      </c>
      <c r="U46" s="47">
        <v>110821</v>
      </c>
      <c r="V46" s="47">
        <v>79180</v>
      </c>
      <c r="W46" s="47">
        <v>63706</v>
      </c>
      <c r="X46" s="48">
        <v>54824</v>
      </c>
    </row>
    <row r="47" spans="18:23" ht="12.75">
      <c r="R47" t="s">
        <v>299</v>
      </c>
      <c r="S47" s="45">
        <f>(S46+T46)/2</f>
        <v>110825.5</v>
      </c>
      <c r="T47" s="45">
        <f>(T46+U46)/2</f>
        <v>110086</v>
      </c>
      <c r="U47" s="45">
        <f>(U46+V46)/2</f>
        <v>95000.5</v>
      </c>
      <c r="V47" s="45">
        <f>(V46+W46)/2</f>
        <v>71443</v>
      </c>
      <c r="W47" s="45">
        <f>(W46+X46)/2</f>
        <v>59265</v>
      </c>
    </row>
    <row r="48" spans="18:24" ht="12.75">
      <c r="R48" s="25" t="s">
        <v>244</v>
      </c>
      <c r="S48" s="45">
        <v>20829</v>
      </c>
      <c r="T48" s="46">
        <v>16711</v>
      </c>
      <c r="U48" s="47">
        <v>16819</v>
      </c>
      <c r="V48" s="47">
        <v>15002</v>
      </c>
      <c r="W48" s="47">
        <v>14118</v>
      </c>
      <c r="X48" s="48">
        <v>13684</v>
      </c>
    </row>
    <row r="49" spans="18:24" ht="12.75">
      <c r="R49" t="s">
        <v>298</v>
      </c>
      <c r="S49" s="60">
        <f>S48/S47</f>
        <v>0.1879441103356177</v>
      </c>
      <c r="T49" s="60">
        <f>T48/T47</f>
        <v>0.15179950220736516</v>
      </c>
      <c r="U49" s="60">
        <f>U48/U47</f>
        <v>0.17704117346750806</v>
      </c>
      <c r="V49" s="60">
        <f>V48/V47</f>
        <v>0.20998558291225172</v>
      </c>
      <c r="W49" s="60">
        <f>W48/W47</f>
        <v>0.23821817261452796</v>
      </c>
      <c r="X49" s="60"/>
    </row>
  </sheetData>
  <mergeCells count="26">
    <mergeCell ref="G25:K25"/>
    <mergeCell ref="H26:I26"/>
    <mergeCell ref="G19:L19"/>
    <mergeCell ref="G20:L20"/>
    <mergeCell ref="G21:L21"/>
    <mergeCell ref="G24:K24"/>
    <mergeCell ref="D23:E23"/>
    <mergeCell ref="D24:E24"/>
    <mergeCell ref="G2:L2"/>
    <mergeCell ref="G3:L3"/>
    <mergeCell ref="G17:L17"/>
    <mergeCell ref="G18:L18"/>
    <mergeCell ref="D15:E15"/>
    <mergeCell ref="D16:E16"/>
    <mergeCell ref="A13:B13"/>
    <mergeCell ref="A14:B14"/>
    <mergeCell ref="A23:B23"/>
    <mergeCell ref="D2:E2"/>
    <mergeCell ref="D5:E5"/>
    <mergeCell ref="D6:E6"/>
    <mergeCell ref="A15:B15"/>
    <mergeCell ref="A16:B16"/>
    <mergeCell ref="A19:B19"/>
    <mergeCell ref="A20:B20"/>
    <mergeCell ref="A2:B2"/>
    <mergeCell ref="A3:B3"/>
  </mergeCells>
  <hyperlinks>
    <hyperlink ref="H4" r:id="rId1" display="http://finance.yahoo.com/q?s=GE"/>
    <hyperlink ref="I4" r:id="rId2" display="http://finance.yahoo.com/q?s=C"/>
    <hyperlink ref="J4" r:id="rId3" display="http://finance.yahoo.com/q?s=PHG"/>
    <hyperlink ref="K4" r:id="rId4" display="http://finance.yahoo.com/q?s=SI"/>
    <hyperlink ref="L4" r:id="rId5" display="http://finance.yahoo.com/q/in?s=GE"/>
    <hyperlink ref="G18" r:id="rId6" display="http://finance.yahoo.com/q?s=C"/>
    <hyperlink ref="G19" r:id="rId7" display="http://finance.yahoo.com/q?s=PHG"/>
    <hyperlink ref="G20" r:id="rId8" display="http://finance.yahoo.com/q?s=SI"/>
    <hyperlink ref="G21" r:id="rId9" display="http://finance.yahoo.com/q/in?s=GE"/>
    <hyperlink ref="G27" r:id="rId10" display="http://us.rd.yahoo.com/finance/industry/leaf/5/1/*http:/biz.yahoo.com/ic/ll/210mkt.html"/>
    <hyperlink ref="H27" r:id="rId11" display="http://us.rd.yahoo.com/finance/industry/leaf/5/1/*http:/finance.yahoo.com/q?s=GE&amp;d=t"/>
    <hyperlink ref="G28" r:id="rId12" display="http://us.rd.yahoo.com/finance/industry/leaf/5/2/*http:/biz.yahoo.com/ic/ll/210per.html"/>
    <hyperlink ref="H28" r:id="rId13" display="http://us.rd.yahoo.com/finance/industry/leaf/5/2/*http:/finance.yahoo.com/q?s=DYSL.OB&amp;d=t"/>
    <hyperlink ref="G29" r:id="rId14" display="http://us.rd.yahoo.com/finance/industry/leaf/5/3/*http:/biz.yahoo.com/ic/ll/210peg.html"/>
    <hyperlink ref="H29" r:id="rId15" display="http://us.rd.yahoo.com/finance/industry/leaf/5/3/*http:/finance.yahoo.com/q?s=CHKE&amp;d=t"/>
    <hyperlink ref="G30" r:id="rId16" display="http://us.rd.yahoo.com/finance/industry/leaf/5/4/*http:/biz.yahoo.com/ic/ll/210r1g.html"/>
    <hyperlink ref="H30" r:id="rId17" display="http://us.rd.yahoo.com/finance/industry/leaf/5/4/*http:/finance.yahoo.com/q?s=DYSL.OB&amp;d=t"/>
    <hyperlink ref="G31" r:id="rId18" display="http://us.rd.yahoo.com/finance/industry/leaf/5/5/*http:/biz.yahoo.com/ic/ll/210e1g.html"/>
    <hyperlink ref="H31" r:id="rId19" display="http://us.rd.yahoo.com/finance/industry/leaf/5/5/*http:/finance.yahoo.com/q?s=CBE&amp;d=t"/>
    <hyperlink ref="G32" r:id="rId20" display="http://us.rd.yahoo.com/finance/industry/leaf/5/6/*http:/biz.yahoo.com/ic/ll/210g5r.html"/>
    <hyperlink ref="H32" r:id="rId21" display="http://us.rd.yahoo.com/finance/industry/leaf/5/6/*http:/finance.yahoo.com/q?s=TXT&amp;d=t"/>
    <hyperlink ref="G33" r:id="rId22" display="http://us.rd.yahoo.com/finance/industry/leaf/5/7/*http:/biz.yahoo.com/ic/ll/210roe.html"/>
    <hyperlink ref="H33" r:id="rId23" display="http://us.rd.yahoo.com/finance/industry/leaf/5/7/*http:/finance.yahoo.com/q?s=CHKE&amp;d=t"/>
    <hyperlink ref="G34" r:id="rId24" display="http://us.rd.yahoo.com/finance/industry/leaf/5/8/*http:/biz.yahoo.com/ic/ll/210tbe.html"/>
    <hyperlink ref="H34" r:id="rId25" display="http://us.rd.yahoo.com/finance/industry/leaf/5/8/*http:/finance.yahoo.com/q?s=GE&amp;d=t"/>
    <hyperlink ref="G35" r:id="rId26" display="http://us.rd.yahoo.com/finance/industry/leaf/5/9/*http:/biz.yahoo.com/ic/ll/210yie.html"/>
    <hyperlink ref="H35" r:id="rId27" display="http://us.rd.yahoo.com/finance/industry/leaf/5/9/*http:/finance.yahoo.com/q?s=CHKE&amp;d=t"/>
  </hyperlinks>
  <printOptions/>
  <pageMargins left="0.75" right="0.75" top="1" bottom="1" header="0.5" footer="0.5"/>
  <pageSetup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Vest</dc:creator>
  <cp:keywords/>
  <dc:description/>
  <cp:lastModifiedBy>michael.balensiefer</cp:lastModifiedBy>
  <dcterms:created xsi:type="dcterms:W3CDTF">2008-01-31T12:52:21Z</dcterms:created>
  <dcterms:modified xsi:type="dcterms:W3CDTF">2008-02-14T05:53:40Z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