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Instructions - Table 1" sheetId="1" r:id="rId1"/>
    <sheet name="Problem (11) - Table 1" sheetId="2" r:id="rId2"/>
  </sheets>
  <definedNames/>
  <calcPr fullCalcOnLoad="1"/>
</workbook>
</file>

<file path=xl/sharedStrings.xml><?xml version="1.0" encoding="utf-8"?>
<sst xmlns="http://schemas.openxmlformats.org/spreadsheetml/2006/main" count="120" uniqueCount="117">
  <si>
    <t>Intermediate Accounting 302 - Spring 2013</t>
  </si>
  <si>
    <t>You have been given an unadjusted trial balance.</t>
  </si>
  <si>
    <t xml:space="preserve">In addition, you have be given specifics of some of the transactions that occurred during the year </t>
  </si>
  <si>
    <t>There are transactions that do not have all the required information in order to properly record the event</t>
  </si>
  <si>
    <t>Ask questions to clarify.</t>
  </si>
  <si>
    <t>You may need to add accounts to your trial balance</t>
  </si>
  <si>
    <t>Required:</t>
  </si>
  <si>
    <t>Prepare adjusted trial balance, income statement, balance sheet, statement of changes in</t>
  </si>
  <si>
    <t>owners equity and a closing trial balance.</t>
  </si>
  <si>
    <t>Deliverables:</t>
  </si>
  <si>
    <t>1. Adjusting journal entries</t>
  </si>
  <si>
    <t>2. Adjusted Trial Balance</t>
  </si>
  <si>
    <t>3. Closing Trial Balance</t>
  </si>
  <si>
    <t>4. Income Statement (with Basic and Diluted EPS)</t>
  </si>
  <si>
    <t>5. Balance Sheet</t>
  </si>
  <si>
    <t>6. Statement of Changes in Owners Equity</t>
  </si>
  <si>
    <r>
      <t xml:space="preserve">Note: Items 1 through 6 </t>
    </r>
    <r>
      <rPr>
        <u val="single"/>
        <sz val="12"/>
        <color indexed="9"/>
        <rFont val="Times New Roman Bold"/>
        <family val="0"/>
      </rPr>
      <t>must be</t>
    </r>
    <r>
      <rPr>
        <sz val="12"/>
        <color indexed="9"/>
        <rFont val="Times New Roman"/>
        <family val="1"/>
      </rPr>
      <t xml:space="preserve"> submitted in excel.</t>
    </r>
  </si>
  <si>
    <t>The Complete Un- Adjusted Trial Balance for ABC, Inc. is listed below for the 12 months ended December 31, 2011</t>
  </si>
  <si>
    <t>Acct #</t>
  </si>
  <si>
    <t>Account Description</t>
  </si>
  <si>
    <t>Dr./(Cr.)</t>
  </si>
  <si>
    <t>Cash</t>
  </si>
  <si>
    <t>Accounts Receivable</t>
  </si>
  <si>
    <t>Allowance for Doubtful Accounts</t>
  </si>
  <si>
    <t>Inventory</t>
  </si>
  <si>
    <t>Investments</t>
  </si>
  <si>
    <t>Allowance of Obsolete Inventory</t>
  </si>
  <si>
    <t xml:space="preserve">Prepaid Expenses </t>
  </si>
  <si>
    <t>Land</t>
  </si>
  <si>
    <t>Machinery &amp; Equipment</t>
  </si>
  <si>
    <t>Accumulated Depreciation - Machinery &amp; Equipment</t>
  </si>
  <si>
    <t>Note Receivable</t>
  </si>
  <si>
    <t>Intangible Asset</t>
  </si>
  <si>
    <t>Accounts Payable</t>
  </si>
  <si>
    <t>Accrued Salaries</t>
  </si>
  <si>
    <t>Accrued Taxes</t>
  </si>
  <si>
    <t>Current Portion of Long Term Debt</t>
  </si>
  <si>
    <t>Unearned Revenue</t>
  </si>
  <si>
    <t>Long Term Debt</t>
  </si>
  <si>
    <t>Common Stock (2,500,000 shares issued and outstanding)</t>
  </si>
  <si>
    <t>Additional Paid In Capital</t>
  </si>
  <si>
    <t>Accumulated Other Comprehensive Income</t>
  </si>
  <si>
    <t>Retained Earnings</t>
  </si>
  <si>
    <t>Sales Revenue</t>
  </si>
  <si>
    <t>Costs of Goods Sold</t>
  </si>
  <si>
    <t>Other Operating Income</t>
  </si>
  <si>
    <t>Salaries</t>
  </si>
  <si>
    <t>Bad Debt Expense</t>
  </si>
  <si>
    <t>Marketing Expenses</t>
  </si>
  <si>
    <t>Depreciation Expense</t>
  </si>
  <si>
    <t>Interest Expense</t>
  </si>
  <si>
    <t>Discontinued Operation - Loss on Operations</t>
  </si>
  <si>
    <t>Non Operating Income</t>
  </si>
  <si>
    <t>Other Comprehensive Income</t>
  </si>
  <si>
    <t>Other Information:</t>
  </si>
  <si>
    <t xml:space="preserve">1. The combined (Federal and State) corporate tax rate is </t>
  </si>
  <si>
    <t>2. ABC, Inc. has 80,000 stock equivalents (stock options) issued and outstanding throughout the year</t>
  </si>
  <si>
    <t>3. ABC, Inc.  Notes receivable:</t>
  </si>
  <si>
    <t xml:space="preserve">                       Amounts due in 6 months</t>
  </si>
  <si>
    <t xml:space="preserve">                       Amounts due in 10 months</t>
  </si>
  <si>
    <t xml:space="preserve">                       Amounts due in 14 months</t>
  </si>
  <si>
    <t xml:space="preserve">                       Amounts due in 21 months</t>
  </si>
  <si>
    <t xml:space="preserve">                       Total Notes receivable</t>
  </si>
  <si>
    <t xml:space="preserve">Interest rate on Note = </t>
  </si>
  <si>
    <t>4.  On December 30, 2012 ABC Inc., Purchased $48,000 of inventory on account.  No JE's have been recorded for this event.</t>
  </si>
  <si>
    <t>5. One September 1, 2012 the company purchased a 12 month fire insurance policy for $18,000.  It was charged to expense.</t>
  </si>
  <si>
    <t>6. ABC. Borrowed $40,000 from the bank and signed a note.   No JE's has been recorded for this event.</t>
  </si>
  <si>
    <t>7.  On November 17, 2012  ABC, Inc. Sold a piece of Machinery &amp; Equipment for $10,000.</t>
  </si>
  <si>
    <t>Installed Cost $100,000.  A/D $97,000</t>
  </si>
  <si>
    <t>8.  ABC. Inc. incurred $15,000 of depreciation expense for the year ended 12/31/2012 that was charged to CGS</t>
  </si>
  <si>
    <t>9.  ABC Inc. earned $15,000 of Unearned revenue during the year ended 12/31/2012.</t>
  </si>
  <si>
    <t>10. The Detail of prepaid expenses follows:</t>
  </si>
  <si>
    <t>Prepaid Expenses:</t>
  </si>
  <si>
    <t>Prepaid Property Taxes 1/01/12 thru 12/31/12</t>
  </si>
  <si>
    <t>Liability Insurance 10/01/11 thru 9/30/12</t>
  </si>
  <si>
    <t>Prepaid rent</t>
  </si>
  <si>
    <t>11.  Installment Sales Problem</t>
  </si>
  <si>
    <t>.  On September 30th, ABC Completed the sale of a parcel of land to Tucker Co., Inc.</t>
  </si>
  <si>
    <t xml:space="preserve">     The sales price of the land of $1,800,000.  The value of the parcel on ABC's books is $850,000</t>
  </si>
  <si>
    <t xml:space="preserve">     The terms of the sale are:  Down payment of $300,000 and the balance to be paid in 5 equal, annual  installments annually beginning on Sept 30th 2012.</t>
  </si>
  <si>
    <t xml:space="preserve">      No journal entries have been recorded for this transaction at this time.</t>
  </si>
  <si>
    <t xml:space="preserve">     ABC Accounts for this transaction using the installment sales method.</t>
  </si>
  <si>
    <t>$1,800,000 - $850,000 = $950,000</t>
  </si>
  <si>
    <t>G.P. Margin   $950,000 / $1,800,000 = 52.78%</t>
  </si>
  <si>
    <t>Dr. Installment Sales Receivable</t>
  </si>
  <si>
    <t>Cr, Deferred Revenue</t>
  </si>
  <si>
    <t>Dr.  Cash</t>
  </si>
  <si>
    <t>Cr. Installment Sales Receivable</t>
  </si>
  <si>
    <t>Dr. Deferred Revenue</t>
  </si>
  <si>
    <t>Cr. Installment Revenue</t>
  </si>
  <si>
    <t>($300,000 x 52.78%)</t>
  </si>
  <si>
    <t xml:space="preserve">12.  On October 1, 2011 ABC, Inc. Purchased a piece of manufacturing </t>
  </si>
  <si>
    <t xml:space="preserve">equipment from Sam-a-lam industries.  The equipment will be paid for </t>
  </si>
  <si>
    <t>in the following manner:</t>
  </si>
  <si>
    <t>$100,000 to be paid on 10/1/2012</t>
  </si>
  <si>
    <t>$25,000 per year for three years with the first payment to be made</t>
  </si>
  <si>
    <t>on 10/1/2013 and the final payment made on 10/1/2015.  Assume that</t>
  </si>
  <si>
    <t>ABC's cost of capital is 8%.</t>
  </si>
  <si>
    <t>PVOA n=3, I= 8% =  $25,000 x 2.577 = 64,425</t>
  </si>
  <si>
    <t>PV $1 n=1, I=8% = (100,000 + 64,425) = $164,425 x .926 = 152,257.55</t>
  </si>
  <si>
    <t>(? = What is useful life? - Answer 5 years)</t>
  </si>
  <si>
    <t>13.  At year end, ABC determines that it has $34,000 in accounts receivable that are not collectible.</t>
  </si>
  <si>
    <t>Dr. Allowance for Doubtful Accounts</t>
  </si>
  <si>
    <t>Cr. A/R</t>
  </si>
  <si>
    <t xml:space="preserve">14.  The company uses the aging method to determine it's year end A/R uncollectible reserve. </t>
  </si>
  <si>
    <t>Accounts Receivable:</t>
  </si>
  <si>
    <t>Amount</t>
  </si>
  <si>
    <t>% Uncollectible</t>
  </si>
  <si>
    <t>0-30 Days</t>
  </si>
  <si>
    <t>31 - 60 Days</t>
  </si>
  <si>
    <t>61 - 90 Days</t>
  </si>
  <si>
    <t>91 - 120 Days</t>
  </si>
  <si>
    <t>Over 120 Days</t>
  </si>
  <si>
    <t>Total</t>
  </si>
  <si>
    <t>Calculated Year End Allowance</t>
  </si>
  <si>
    <t>Balance in Allowance</t>
  </si>
  <si>
    <t>AJE to get to calc'd balance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</si>
</sst>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\ ;\ * \(#,##0\);\ * &quot;-&quot;??\ "/>
    <numFmt numFmtId="165" formatCode="\ * #,##0.00\ ;\ * \(#,##0.00\);\ * &quot;-&quot;??\ "/>
    <numFmt numFmtId="166" formatCode="0.0%"/>
  </numFmts>
  <fonts count="46">
    <font>
      <sz val="11"/>
      <color indexed="8"/>
      <name val="Helvetica Neue"/>
      <family val="0"/>
    </font>
    <font>
      <sz val="11"/>
      <color indexed="9"/>
      <name val="Calibri"/>
      <family val="0"/>
    </font>
    <font>
      <sz val="12"/>
      <color indexed="9"/>
      <name val="Times New Roman Bold"/>
      <family val="0"/>
    </font>
    <font>
      <sz val="11"/>
      <color indexed="9"/>
      <name val="Times New Roman"/>
      <family val="0"/>
    </font>
    <font>
      <sz val="12"/>
      <color indexed="9"/>
      <name val="Times New Roman"/>
      <family val="1"/>
    </font>
    <font>
      <u val="single"/>
      <sz val="12"/>
      <color indexed="9"/>
      <name val="Times New Roman Bold"/>
      <family val="0"/>
    </font>
    <font>
      <sz val="10"/>
      <color indexed="9"/>
      <name val="Times New Roman Bold"/>
      <family val="0"/>
    </font>
    <font>
      <sz val="8"/>
      <color indexed="9"/>
      <name val="Times New Roman Bold"/>
      <family val="0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 Bold"/>
      <family val="0"/>
    </font>
    <font>
      <sz val="9"/>
      <color indexed="9"/>
      <name val="Times New Roman Bold Italic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9" fontId="9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 horizontal="right"/>
    </xf>
    <xf numFmtId="0" fontId="9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/>
    </xf>
    <xf numFmtId="9" fontId="10" fillId="33" borderId="12" xfId="0" applyNumberFormat="1" applyFont="1" applyFill="1" applyBorder="1" applyAlignment="1">
      <alignment horizontal="center"/>
    </xf>
    <xf numFmtId="9" fontId="10" fillId="33" borderId="10" xfId="0" applyNumberFormat="1" applyFont="1" applyFill="1" applyBorder="1" applyAlignment="1">
      <alignment horizontal="center"/>
    </xf>
    <xf numFmtId="166" fontId="10" fillId="33" borderId="11" xfId="0" applyNumberFormat="1" applyFont="1" applyFill="1" applyBorder="1" applyAlignment="1">
      <alignment/>
    </xf>
    <xf numFmtId="164" fontId="10" fillId="33" borderId="11" xfId="0" applyNumberFormat="1" applyFont="1" applyFill="1" applyBorder="1" applyAlignment="1">
      <alignment/>
    </xf>
    <xf numFmtId="9" fontId="10" fillId="33" borderId="12" xfId="0" applyNumberFormat="1" applyFont="1" applyFill="1" applyBorder="1" applyAlignment="1">
      <alignment/>
    </xf>
    <xf numFmtId="164" fontId="10" fillId="33" borderId="13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A28" sqref="A28"/>
    </sheetView>
  </sheetViews>
  <sheetFormatPr defaultColWidth="10.296875" defaultRowHeight="19.5" customHeight="1"/>
  <cols>
    <col min="1" max="9" width="9.09765625" style="1" customWidth="1"/>
    <col min="10" max="16384" width="10.19921875" style="1" customWidth="1"/>
  </cols>
  <sheetData>
    <row r="1" spans="1:9" ht="15.75" customHeight="1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1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ht="15.75" customHeight="1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9" ht="15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5.75" customHeight="1">
      <c r="A10" s="2" t="s">
        <v>6</v>
      </c>
      <c r="B10" s="5"/>
      <c r="C10" s="5"/>
      <c r="D10" s="5"/>
      <c r="E10" s="5"/>
      <c r="F10" s="5"/>
      <c r="G10" s="5"/>
      <c r="H10" s="5"/>
      <c r="I10" s="5"/>
    </row>
    <row r="11" spans="1:9" ht="15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5.75" customHeight="1">
      <c r="A12" s="5" t="s">
        <v>7</v>
      </c>
      <c r="B12" s="5"/>
      <c r="C12" s="5"/>
      <c r="D12" s="5"/>
      <c r="E12" s="5"/>
      <c r="F12" s="5"/>
      <c r="G12" s="5"/>
      <c r="H12" s="5"/>
      <c r="I12" s="5"/>
    </row>
    <row r="13" spans="1:9" ht="15.75" customHeight="1">
      <c r="A13" s="5" t="s">
        <v>8</v>
      </c>
      <c r="B13" s="5"/>
      <c r="C13" s="5"/>
      <c r="D13" s="5"/>
      <c r="E13" s="5"/>
      <c r="F13" s="5"/>
      <c r="G13" s="5"/>
      <c r="H13" s="5"/>
      <c r="I13" s="5"/>
    </row>
    <row r="14" spans="1:9" ht="15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A15" s="2" t="s">
        <v>9</v>
      </c>
      <c r="B15" s="5"/>
      <c r="C15" s="5"/>
      <c r="D15" s="5"/>
      <c r="E15" s="5"/>
      <c r="F15" s="5"/>
      <c r="G15" s="5"/>
      <c r="H15" s="5"/>
      <c r="I15" s="5"/>
    </row>
    <row r="16" spans="1:9" ht="15.75" customHeight="1">
      <c r="A16" s="5" t="s">
        <v>10</v>
      </c>
      <c r="B16" s="5"/>
      <c r="C16" s="5"/>
      <c r="D16" s="5"/>
      <c r="E16" s="5"/>
      <c r="F16" s="5"/>
      <c r="G16" s="5"/>
      <c r="H16" s="5"/>
      <c r="I16" s="5"/>
    </row>
    <row r="17" spans="1:9" ht="15.75" customHeight="1">
      <c r="A17" s="5" t="s">
        <v>11</v>
      </c>
      <c r="B17" s="5"/>
      <c r="C17" s="5"/>
      <c r="D17" s="5"/>
      <c r="E17" s="5"/>
      <c r="F17" s="5"/>
      <c r="G17" s="5"/>
      <c r="H17" s="5"/>
      <c r="I17" s="5"/>
    </row>
    <row r="18" spans="1:9" ht="15.75" customHeight="1">
      <c r="A18" s="5" t="s">
        <v>12</v>
      </c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5" t="s">
        <v>13</v>
      </c>
      <c r="B19" s="5"/>
      <c r="C19" s="5"/>
      <c r="D19" s="5"/>
      <c r="E19" s="5"/>
      <c r="F19" s="5"/>
      <c r="G19" s="5"/>
      <c r="H19" s="5"/>
      <c r="I19" s="5"/>
    </row>
    <row r="20" spans="1:9" ht="15.75" customHeight="1">
      <c r="A20" s="5" t="s">
        <v>14</v>
      </c>
      <c r="B20" s="5"/>
      <c r="C20" s="5"/>
      <c r="D20" s="5"/>
      <c r="E20" s="5"/>
      <c r="F20" s="5"/>
      <c r="G20" s="5"/>
      <c r="H20" s="5"/>
      <c r="I20" s="5"/>
    </row>
    <row r="21" spans="1:9" ht="15.75" customHeight="1">
      <c r="A21" s="5" t="s">
        <v>15</v>
      </c>
      <c r="B21" s="5"/>
      <c r="C21" s="5"/>
      <c r="D21" s="5"/>
      <c r="E21" s="5"/>
      <c r="F21" s="5"/>
      <c r="G21" s="5"/>
      <c r="H21" s="5"/>
      <c r="I21" s="5"/>
    </row>
    <row r="22" spans="1:9" ht="15.7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 customHeight="1">
      <c r="A23" s="5" t="s">
        <v>16</v>
      </c>
      <c r="B23" s="5"/>
      <c r="C23" s="5"/>
      <c r="D23" s="5"/>
      <c r="E23" s="5"/>
      <c r="F23" s="5"/>
      <c r="G23" s="5"/>
      <c r="H23" s="5"/>
      <c r="I23" s="5"/>
    </row>
    <row r="24" spans="1:9" ht="15.7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15.7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5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5.75" customHeight="1">
      <c r="A28" s="6"/>
      <c r="B28" s="5"/>
      <c r="C28" s="5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5.7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5.7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15.75" customHeight="1">
      <c r="A33" s="5"/>
      <c r="B33" s="5"/>
      <c r="C33" s="5"/>
      <c r="D33" s="5"/>
      <c r="E33" s="5"/>
      <c r="F33" s="5"/>
      <c r="G33" s="5"/>
      <c r="H33" s="5"/>
      <c r="I33" s="5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PageLayoutView="0" workbookViewId="0" topLeftCell="A110">
      <selection activeCell="D39" sqref="D39"/>
    </sheetView>
  </sheetViews>
  <sheetFormatPr defaultColWidth="10.296875" defaultRowHeight="19.5" customHeight="1"/>
  <cols>
    <col min="1" max="1" width="9" style="1" customWidth="1"/>
    <col min="2" max="2" width="61.5" style="1" customWidth="1"/>
    <col min="3" max="3" width="14" style="1" customWidth="1"/>
    <col min="4" max="4" width="16.19921875" style="1" customWidth="1"/>
    <col min="5" max="5" width="11.5" style="1" customWidth="1"/>
    <col min="6" max="6" width="9.09765625" style="1" customWidth="1"/>
    <col min="7" max="16384" width="10.19921875" style="1" customWidth="1"/>
  </cols>
  <sheetData>
    <row r="1" spans="1:6" ht="15" customHeight="1">
      <c r="A1" s="47" t="s">
        <v>17</v>
      </c>
      <c r="B1" s="47"/>
      <c r="C1" s="47"/>
      <c r="D1" s="3"/>
      <c r="E1" s="3"/>
      <c r="F1" s="3"/>
    </row>
    <row r="2" spans="1:6" ht="15" customHeight="1">
      <c r="A2" s="3"/>
      <c r="B2" s="7"/>
      <c r="C2" s="8"/>
      <c r="D2" s="3"/>
      <c r="E2" s="3"/>
      <c r="F2" s="3"/>
    </row>
    <row r="3" spans="1:6" ht="15" customHeight="1">
      <c r="A3" s="9" t="s">
        <v>18</v>
      </c>
      <c r="B3" s="9" t="s">
        <v>19</v>
      </c>
      <c r="C3" s="9" t="s">
        <v>20</v>
      </c>
      <c r="D3" s="3"/>
      <c r="E3" s="3"/>
      <c r="F3" s="3"/>
    </row>
    <row r="4" spans="1:6" ht="15" customHeight="1">
      <c r="A4" s="10">
        <v>1001</v>
      </c>
      <c r="B4" s="11" t="s">
        <v>21</v>
      </c>
      <c r="C4" s="12">
        <v>151000</v>
      </c>
      <c r="D4" s="13"/>
      <c r="E4" s="3"/>
      <c r="F4" s="3"/>
    </row>
    <row r="5" spans="1:6" ht="15" customHeight="1">
      <c r="A5" s="14">
        <f>A4+1</f>
        <v>1002</v>
      </c>
      <c r="B5" s="7" t="s">
        <v>22</v>
      </c>
      <c r="C5" s="15">
        <v>265000</v>
      </c>
      <c r="D5" s="13"/>
      <c r="E5" s="3"/>
      <c r="F5" s="3"/>
    </row>
    <row r="6" spans="1:6" ht="15" customHeight="1">
      <c r="A6" s="14">
        <f>A5+1</f>
        <v>1003</v>
      </c>
      <c r="B6" s="7" t="s">
        <v>23</v>
      </c>
      <c r="C6" s="15">
        <v>-30000</v>
      </c>
      <c r="D6" s="13"/>
      <c r="E6" s="3"/>
      <c r="F6" s="3"/>
    </row>
    <row r="7" spans="1:6" ht="15" customHeight="1">
      <c r="A7" s="14">
        <f>A6+1</f>
        <v>1004</v>
      </c>
      <c r="B7" s="7" t="s">
        <v>24</v>
      </c>
      <c r="C7" s="15">
        <v>76000</v>
      </c>
      <c r="D7" s="13"/>
      <c r="E7" s="3"/>
      <c r="F7" s="3"/>
    </row>
    <row r="8" spans="1:6" ht="15" customHeight="1">
      <c r="A8" s="14">
        <v>1005</v>
      </c>
      <c r="B8" s="7" t="s">
        <v>25</v>
      </c>
      <c r="C8" s="15">
        <v>52000</v>
      </c>
      <c r="D8" s="13"/>
      <c r="E8" s="3"/>
      <c r="F8" s="3"/>
    </row>
    <row r="9" spans="1:6" ht="15" customHeight="1">
      <c r="A9" s="14">
        <v>1006</v>
      </c>
      <c r="B9" s="7" t="s">
        <v>26</v>
      </c>
      <c r="C9" s="15">
        <v>-38000</v>
      </c>
      <c r="D9" s="13"/>
      <c r="E9" s="3"/>
      <c r="F9" s="3"/>
    </row>
    <row r="10" spans="1:6" ht="15" customHeight="1">
      <c r="A10" s="14">
        <v>1007</v>
      </c>
      <c r="B10" s="7" t="s">
        <v>27</v>
      </c>
      <c r="C10" s="15">
        <v>38000</v>
      </c>
      <c r="D10" s="13"/>
      <c r="E10" s="3"/>
      <c r="F10" s="3"/>
    </row>
    <row r="11" spans="1:6" ht="15" customHeight="1">
      <c r="A11" s="14">
        <v>1011</v>
      </c>
      <c r="B11" s="7" t="s">
        <v>28</v>
      </c>
      <c r="C11" s="15">
        <v>756000</v>
      </c>
      <c r="D11" s="13"/>
      <c r="E11" s="3"/>
      <c r="F11" s="3"/>
    </row>
    <row r="12" spans="1:6" ht="15" customHeight="1">
      <c r="A12" s="14">
        <f>A11+1</f>
        <v>1012</v>
      </c>
      <c r="B12" s="7" t="s">
        <v>29</v>
      </c>
      <c r="C12" s="15">
        <v>1890000</v>
      </c>
      <c r="D12" s="13"/>
      <c r="E12" s="3"/>
      <c r="F12" s="3"/>
    </row>
    <row r="13" spans="1:6" ht="15" customHeight="1">
      <c r="A13" s="14">
        <f>A12+1</f>
        <v>1013</v>
      </c>
      <c r="B13" s="7" t="s">
        <v>30</v>
      </c>
      <c r="C13" s="15">
        <v>-378000</v>
      </c>
      <c r="D13" s="13"/>
      <c r="E13" s="3"/>
      <c r="F13" s="3"/>
    </row>
    <row r="14" spans="1:6" ht="15" customHeight="1">
      <c r="A14" s="14">
        <v>1014</v>
      </c>
      <c r="B14" s="7" t="s">
        <v>31</v>
      </c>
      <c r="C14" s="15">
        <v>49000</v>
      </c>
      <c r="D14" s="13"/>
      <c r="E14" s="3"/>
      <c r="F14" s="3"/>
    </row>
    <row r="15" spans="1:6" ht="15" customHeight="1">
      <c r="A15" s="14">
        <v>1015</v>
      </c>
      <c r="B15" s="7" t="s">
        <v>32</v>
      </c>
      <c r="C15" s="15">
        <v>567000</v>
      </c>
      <c r="D15" s="13"/>
      <c r="E15" s="3"/>
      <c r="F15" s="3"/>
    </row>
    <row r="16" spans="1:6" ht="15" customHeight="1">
      <c r="A16" s="14">
        <v>2001</v>
      </c>
      <c r="B16" s="7" t="s">
        <v>33</v>
      </c>
      <c r="C16" s="15">
        <v>-63000</v>
      </c>
      <c r="D16" s="13"/>
      <c r="E16" s="3"/>
      <c r="F16" s="3"/>
    </row>
    <row r="17" spans="1:6" ht="15" customHeight="1">
      <c r="A17" s="14">
        <f>A16+1</f>
        <v>2002</v>
      </c>
      <c r="B17" s="7" t="s">
        <v>34</v>
      </c>
      <c r="C17" s="15">
        <v>-31000</v>
      </c>
      <c r="D17" s="13"/>
      <c r="E17" s="3"/>
      <c r="F17" s="3"/>
    </row>
    <row r="18" spans="1:6" ht="15" customHeight="1">
      <c r="A18" s="14">
        <f>A17+1</f>
        <v>2003</v>
      </c>
      <c r="B18" s="7" t="s">
        <v>35</v>
      </c>
      <c r="C18" s="15">
        <v>-9000</v>
      </c>
      <c r="D18" s="13"/>
      <c r="E18" s="3"/>
      <c r="F18" s="3"/>
    </row>
    <row r="19" spans="1:6" ht="15" customHeight="1">
      <c r="A19" s="14">
        <f>A18+1</f>
        <v>2004</v>
      </c>
      <c r="B19" s="7" t="s">
        <v>36</v>
      </c>
      <c r="C19" s="15">
        <v>-57000</v>
      </c>
      <c r="D19" s="13"/>
      <c r="E19" s="3"/>
      <c r="F19" s="3"/>
    </row>
    <row r="20" spans="1:6" ht="15" customHeight="1">
      <c r="A20" s="14">
        <v>2005</v>
      </c>
      <c r="B20" s="7" t="s">
        <v>37</v>
      </c>
      <c r="C20" s="15">
        <v>-63000</v>
      </c>
      <c r="D20" s="13"/>
      <c r="E20" s="3"/>
      <c r="F20" s="3"/>
    </row>
    <row r="21" spans="1:6" ht="15" customHeight="1">
      <c r="A21" s="14">
        <v>2011</v>
      </c>
      <c r="B21" s="7" t="s">
        <v>38</v>
      </c>
      <c r="C21" s="15">
        <v>-189000</v>
      </c>
      <c r="D21" s="13"/>
      <c r="E21" s="3"/>
      <c r="F21" s="3"/>
    </row>
    <row r="22" spans="1:6" ht="15" customHeight="1">
      <c r="A22" s="14">
        <v>3001</v>
      </c>
      <c r="B22" s="7" t="s">
        <v>39</v>
      </c>
      <c r="C22" s="15">
        <v>-1942000</v>
      </c>
      <c r="D22" s="13"/>
      <c r="E22" s="3"/>
      <c r="F22" s="3"/>
    </row>
    <row r="23" spans="1:6" ht="15" customHeight="1">
      <c r="A23" s="14">
        <f>A22+1</f>
        <v>3002</v>
      </c>
      <c r="B23" s="7" t="s">
        <v>40</v>
      </c>
      <c r="C23" s="15">
        <v>-201000</v>
      </c>
      <c r="D23" s="13"/>
      <c r="E23" s="3"/>
      <c r="F23" s="3"/>
    </row>
    <row r="24" spans="1:6" ht="15" customHeight="1">
      <c r="A24" s="14">
        <f>A23+1</f>
        <v>3003</v>
      </c>
      <c r="B24" s="7" t="s">
        <v>41</v>
      </c>
      <c r="C24" s="15">
        <v>-35000</v>
      </c>
      <c r="D24" s="13"/>
      <c r="E24" s="3"/>
      <c r="F24" s="3"/>
    </row>
    <row r="25" spans="1:6" ht="15" customHeight="1">
      <c r="A25" s="14">
        <f>A24+1</f>
        <v>3004</v>
      </c>
      <c r="B25" s="7" t="s">
        <v>42</v>
      </c>
      <c r="C25" s="15">
        <v>-445000</v>
      </c>
      <c r="D25" s="13"/>
      <c r="E25" s="3"/>
      <c r="F25" s="3"/>
    </row>
    <row r="26" spans="1:6" ht="15" customHeight="1">
      <c r="A26" s="14">
        <v>4001</v>
      </c>
      <c r="B26" s="7" t="s">
        <v>43</v>
      </c>
      <c r="C26" s="15">
        <v>-2468000</v>
      </c>
      <c r="D26" s="13"/>
      <c r="E26" s="3"/>
      <c r="F26" s="3"/>
    </row>
    <row r="27" spans="1:6" ht="15" customHeight="1">
      <c r="A27" s="14">
        <v>5001</v>
      </c>
      <c r="B27" s="7" t="s">
        <v>44</v>
      </c>
      <c r="C27" s="15">
        <v>1814000</v>
      </c>
      <c r="D27" s="13"/>
      <c r="E27" s="3"/>
      <c r="F27" s="3"/>
    </row>
    <row r="28" spans="1:6" ht="15" customHeight="1">
      <c r="A28" s="14">
        <f>A27+1</f>
        <v>5002</v>
      </c>
      <c r="B28" s="7" t="s">
        <v>45</v>
      </c>
      <c r="C28" s="15">
        <v>-56000</v>
      </c>
      <c r="D28" s="13"/>
      <c r="E28" s="3"/>
      <c r="F28" s="3"/>
    </row>
    <row r="29" spans="1:6" ht="15" customHeight="1">
      <c r="A29" s="14">
        <f aca="true" t="shared" si="0" ref="A29:A36">A28+1</f>
        <v>5003</v>
      </c>
      <c r="B29" s="7" t="s">
        <v>46</v>
      </c>
      <c r="C29" s="15">
        <v>81000</v>
      </c>
      <c r="D29" s="13"/>
      <c r="E29" s="3"/>
      <c r="F29" s="3"/>
    </row>
    <row r="30" spans="1:6" ht="15" customHeight="1">
      <c r="A30" s="14">
        <f t="shared" si="0"/>
        <v>5004</v>
      </c>
      <c r="B30" s="7" t="s">
        <v>47</v>
      </c>
      <c r="C30" s="15">
        <v>34000</v>
      </c>
      <c r="D30" s="13"/>
      <c r="E30" s="3"/>
      <c r="F30" s="3"/>
    </row>
    <row r="31" spans="1:6" ht="15" customHeight="1">
      <c r="A31" s="14">
        <f t="shared" si="0"/>
        <v>5005</v>
      </c>
      <c r="B31" s="7" t="s">
        <v>48</v>
      </c>
      <c r="C31" s="15">
        <v>26000</v>
      </c>
      <c r="D31" s="13"/>
      <c r="E31" s="3"/>
      <c r="F31" s="3"/>
    </row>
    <row r="32" spans="1:6" ht="15" customHeight="1">
      <c r="A32" s="14">
        <f t="shared" si="0"/>
        <v>5006</v>
      </c>
      <c r="B32" s="7" t="s">
        <v>49</v>
      </c>
      <c r="C32" s="15">
        <v>19000</v>
      </c>
      <c r="D32" s="13"/>
      <c r="E32" s="3"/>
      <c r="F32" s="3"/>
    </row>
    <row r="33" spans="1:6" ht="15" customHeight="1">
      <c r="A33" s="14">
        <f t="shared" si="0"/>
        <v>5007</v>
      </c>
      <c r="B33" s="7" t="s">
        <v>50</v>
      </c>
      <c r="C33" s="15">
        <v>9000</v>
      </c>
      <c r="D33" s="13"/>
      <c r="E33" s="3"/>
      <c r="F33" s="3"/>
    </row>
    <row r="34" spans="1:6" ht="15" customHeight="1">
      <c r="A34" s="14">
        <f t="shared" si="0"/>
        <v>5008</v>
      </c>
      <c r="B34" s="7" t="s">
        <v>51</v>
      </c>
      <c r="C34" s="15">
        <v>189000</v>
      </c>
      <c r="D34" s="13"/>
      <c r="E34" s="3"/>
      <c r="F34" s="3"/>
    </row>
    <row r="35" spans="1:6" ht="15" customHeight="1">
      <c r="A35" s="14">
        <f t="shared" si="0"/>
        <v>5009</v>
      </c>
      <c r="B35" s="7" t="s">
        <v>52</v>
      </c>
      <c r="C35" s="15">
        <v>-13000</v>
      </c>
      <c r="D35" s="13"/>
      <c r="E35" s="3"/>
      <c r="F35" s="3"/>
    </row>
    <row r="36" spans="1:6" ht="15" customHeight="1">
      <c r="A36" s="14">
        <f t="shared" si="0"/>
        <v>5010</v>
      </c>
      <c r="B36" s="7" t="s">
        <v>53</v>
      </c>
      <c r="C36" s="16">
        <v>2000</v>
      </c>
      <c r="D36" s="13"/>
      <c r="E36" s="3"/>
      <c r="F36" s="3"/>
    </row>
    <row r="37" spans="1:6" ht="15.75" customHeight="1">
      <c r="A37" s="3"/>
      <c r="B37" s="7"/>
      <c r="C37" s="17">
        <f>SUM(C4:C36)</f>
        <v>0</v>
      </c>
      <c r="D37" s="13"/>
      <c r="E37" s="3"/>
      <c r="F37" s="3"/>
    </row>
    <row r="38" spans="1:6" ht="15.75" customHeight="1">
      <c r="A38" s="3"/>
      <c r="B38" s="7"/>
      <c r="C38" s="18"/>
      <c r="D38" s="13"/>
      <c r="E38" s="3"/>
      <c r="F38" s="3"/>
    </row>
    <row r="39" spans="1:6" ht="15" customHeight="1">
      <c r="A39" s="3"/>
      <c r="B39" s="19" t="s">
        <v>54</v>
      </c>
      <c r="C39" s="20"/>
      <c r="D39" s="3"/>
      <c r="E39" s="3"/>
      <c r="F39" s="3"/>
    </row>
    <row r="40" spans="1:6" ht="15" customHeight="1">
      <c r="A40" s="3"/>
      <c r="B40" s="7" t="s">
        <v>55</v>
      </c>
      <c r="C40" s="21">
        <v>0.35</v>
      </c>
      <c r="D40" s="3"/>
      <c r="E40" s="3"/>
      <c r="F40" s="3"/>
    </row>
    <row r="41" spans="1:6" ht="15" customHeight="1">
      <c r="A41" s="3"/>
      <c r="B41" s="7"/>
      <c r="C41" s="20"/>
      <c r="D41" s="3"/>
      <c r="E41" s="3"/>
      <c r="F41" s="3"/>
    </row>
    <row r="42" spans="1:6" ht="15" customHeight="1">
      <c r="A42" s="3"/>
      <c r="B42" s="7" t="s">
        <v>56</v>
      </c>
      <c r="C42" s="20"/>
      <c r="D42" s="3"/>
      <c r="E42" s="3"/>
      <c r="F42" s="3"/>
    </row>
    <row r="43" spans="1:6" ht="15" customHeight="1">
      <c r="A43" s="3"/>
      <c r="B43" s="7"/>
      <c r="C43" s="20"/>
      <c r="D43" s="3"/>
      <c r="E43" s="3"/>
      <c r="F43" s="3"/>
    </row>
    <row r="44" spans="1:6" ht="15" customHeight="1">
      <c r="A44" s="3"/>
      <c r="B44" s="22" t="s">
        <v>57</v>
      </c>
      <c r="C44" s="20"/>
      <c r="D44" s="3"/>
      <c r="E44" s="3"/>
      <c r="F44" s="3"/>
    </row>
    <row r="45" spans="1:6" ht="15" customHeight="1">
      <c r="A45" s="3"/>
      <c r="B45" s="22" t="s">
        <v>58</v>
      </c>
      <c r="C45" s="20">
        <f>$C$14*0.3</f>
        <v>14700</v>
      </c>
      <c r="D45" s="3"/>
      <c r="E45" s="3"/>
      <c r="F45" s="3"/>
    </row>
    <row r="46" spans="1:6" ht="15" customHeight="1">
      <c r="A46" s="3"/>
      <c r="B46" s="22" t="s">
        <v>59</v>
      </c>
      <c r="C46" s="20">
        <f>$C$14*0.35</f>
        <v>17150</v>
      </c>
      <c r="D46" s="3"/>
      <c r="E46" s="3"/>
      <c r="F46" s="3"/>
    </row>
    <row r="47" spans="1:6" ht="15" customHeight="1">
      <c r="A47" s="3"/>
      <c r="B47" s="22" t="s">
        <v>60</v>
      </c>
      <c r="C47" s="20">
        <f>$C$14*0.2</f>
        <v>9800</v>
      </c>
      <c r="D47" s="3"/>
      <c r="E47" s="3"/>
      <c r="F47" s="3"/>
    </row>
    <row r="48" spans="1:6" ht="15" customHeight="1">
      <c r="A48" s="3"/>
      <c r="B48" s="22" t="s">
        <v>61</v>
      </c>
      <c r="C48" s="23">
        <f>$C$14*0.15</f>
        <v>7350</v>
      </c>
      <c r="D48" s="3"/>
      <c r="E48" s="3"/>
      <c r="F48" s="3"/>
    </row>
    <row r="49" spans="1:6" ht="15.75" customHeight="1">
      <c r="A49" s="3"/>
      <c r="B49" s="22" t="s">
        <v>62</v>
      </c>
      <c r="C49" s="17">
        <f>SUM(C45:C48)</f>
        <v>49000</v>
      </c>
      <c r="D49" s="3"/>
      <c r="E49" s="3"/>
      <c r="F49" s="3"/>
    </row>
    <row r="50" spans="1:6" ht="15.75" customHeight="1">
      <c r="A50" s="3"/>
      <c r="B50" s="22"/>
      <c r="C50" s="18"/>
      <c r="D50" s="3"/>
      <c r="E50" s="3"/>
      <c r="F50" s="3"/>
    </row>
    <row r="51" spans="1:6" ht="15" customHeight="1">
      <c r="A51" s="3"/>
      <c r="B51" s="24" t="s">
        <v>63</v>
      </c>
      <c r="C51" s="21">
        <v>0.06</v>
      </c>
      <c r="D51" s="3"/>
      <c r="E51" s="3"/>
      <c r="F51" s="3"/>
    </row>
    <row r="52" spans="1:6" ht="15" customHeight="1">
      <c r="A52" s="3"/>
      <c r="B52" s="22"/>
      <c r="C52" s="20"/>
      <c r="D52" s="3"/>
      <c r="E52" s="3"/>
      <c r="F52" s="3"/>
    </row>
    <row r="53" spans="1:6" ht="15" customHeight="1">
      <c r="A53" s="3"/>
      <c r="B53" s="7" t="s">
        <v>64</v>
      </c>
      <c r="C53" s="20"/>
      <c r="D53" s="3"/>
      <c r="E53" s="3"/>
      <c r="F53" s="3"/>
    </row>
    <row r="54" spans="1:6" ht="15" customHeight="1">
      <c r="A54" s="3"/>
      <c r="B54" s="7"/>
      <c r="C54" s="20"/>
      <c r="D54" s="3"/>
      <c r="E54" s="3"/>
      <c r="F54" s="3"/>
    </row>
    <row r="55" spans="1:6" ht="15" customHeight="1">
      <c r="A55" s="3"/>
      <c r="B55" s="7" t="s">
        <v>65</v>
      </c>
      <c r="C55" s="20"/>
      <c r="D55" s="3"/>
      <c r="E55" s="3"/>
      <c r="F55" s="3"/>
    </row>
    <row r="56" spans="1:6" ht="15" customHeight="1">
      <c r="A56" s="3"/>
      <c r="B56" s="7"/>
      <c r="C56" s="20"/>
      <c r="D56" s="3"/>
      <c r="E56" s="3"/>
      <c r="F56" s="3"/>
    </row>
    <row r="57" spans="1:6" ht="15" customHeight="1">
      <c r="A57" s="3"/>
      <c r="B57" s="7" t="s">
        <v>66</v>
      </c>
      <c r="C57" s="20"/>
      <c r="D57" s="3"/>
      <c r="E57" s="3"/>
      <c r="F57" s="3"/>
    </row>
    <row r="58" spans="1:6" ht="15" customHeight="1">
      <c r="A58" s="3"/>
      <c r="B58" s="7"/>
      <c r="C58" s="20"/>
      <c r="D58" s="3"/>
      <c r="E58" s="3"/>
      <c r="F58" s="3"/>
    </row>
    <row r="59" spans="1:6" ht="15" customHeight="1">
      <c r="A59" s="3"/>
      <c r="B59" s="7" t="s">
        <v>67</v>
      </c>
      <c r="C59" s="20"/>
      <c r="D59" s="3"/>
      <c r="E59" s="3"/>
      <c r="F59" s="3"/>
    </row>
    <row r="60" spans="1:6" ht="15" customHeight="1">
      <c r="A60" s="3"/>
      <c r="B60" s="7"/>
      <c r="C60" s="20"/>
      <c r="D60" s="3"/>
      <c r="E60" s="3"/>
      <c r="F60" s="3"/>
    </row>
    <row r="61" spans="1:6" ht="15" customHeight="1">
      <c r="A61" s="3"/>
      <c r="B61" s="19" t="s">
        <v>68</v>
      </c>
      <c r="C61" s="20"/>
      <c r="D61" s="3"/>
      <c r="E61" s="3"/>
      <c r="F61" s="3"/>
    </row>
    <row r="62" spans="1:6" ht="15" customHeight="1">
      <c r="A62" s="3"/>
      <c r="B62" s="7"/>
      <c r="C62" s="20"/>
      <c r="D62" s="3"/>
      <c r="E62" s="3"/>
      <c r="F62" s="3"/>
    </row>
    <row r="63" spans="1:6" ht="15" customHeight="1">
      <c r="A63" s="3"/>
      <c r="B63" s="7" t="s">
        <v>69</v>
      </c>
      <c r="C63" s="20"/>
      <c r="D63" s="3"/>
      <c r="E63" s="3"/>
      <c r="F63" s="3"/>
    </row>
    <row r="64" spans="1:6" ht="15" customHeight="1">
      <c r="A64" s="3"/>
      <c r="B64" s="7"/>
      <c r="C64" s="20"/>
      <c r="D64" s="3"/>
      <c r="E64" s="3"/>
      <c r="F64" s="3"/>
    </row>
    <row r="65" spans="1:6" ht="15" customHeight="1">
      <c r="A65" s="3"/>
      <c r="B65" s="7" t="s">
        <v>70</v>
      </c>
      <c r="C65" s="20"/>
      <c r="D65" s="3"/>
      <c r="E65" s="3"/>
      <c r="F65" s="3"/>
    </row>
    <row r="66" spans="1:6" ht="15" customHeight="1">
      <c r="A66" s="3"/>
      <c r="B66" s="7"/>
      <c r="C66" s="20"/>
      <c r="D66" s="3"/>
      <c r="E66" s="3"/>
      <c r="F66" s="3"/>
    </row>
    <row r="67" spans="1:6" ht="15" customHeight="1">
      <c r="A67" s="3"/>
      <c r="B67" s="7"/>
      <c r="C67" s="20"/>
      <c r="D67" s="3"/>
      <c r="E67" s="3"/>
      <c r="F67" s="3"/>
    </row>
    <row r="68" spans="1:6" ht="15" customHeight="1">
      <c r="A68" s="3"/>
      <c r="B68" s="7" t="s">
        <v>71</v>
      </c>
      <c r="C68" s="20"/>
      <c r="D68" s="3"/>
      <c r="E68" s="3"/>
      <c r="F68" s="3"/>
    </row>
    <row r="69" spans="1:6" ht="15" customHeight="1">
      <c r="A69" s="3"/>
      <c r="B69" s="25" t="s">
        <v>72</v>
      </c>
      <c r="C69" s="20"/>
      <c r="D69" s="3"/>
      <c r="E69" s="3"/>
      <c r="F69" s="3"/>
    </row>
    <row r="70" spans="1:6" ht="15" customHeight="1">
      <c r="A70" s="3"/>
      <c r="B70" s="26" t="s">
        <v>73</v>
      </c>
      <c r="C70" s="20">
        <v>6000</v>
      </c>
      <c r="D70" s="3"/>
      <c r="E70" s="3"/>
      <c r="F70" s="3"/>
    </row>
    <row r="71" spans="1:6" ht="15" customHeight="1">
      <c r="A71" s="3"/>
      <c r="B71" s="26" t="s">
        <v>74</v>
      </c>
      <c r="C71" s="20">
        <v>18000</v>
      </c>
      <c r="D71" s="3"/>
      <c r="E71" s="3"/>
      <c r="F71" s="3"/>
    </row>
    <row r="72" spans="1:6" ht="15" customHeight="1">
      <c r="A72" s="3"/>
      <c r="B72" s="26" t="s">
        <v>75</v>
      </c>
      <c r="C72" s="23">
        <v>12000</v>
      </c>
      <c r="D72" s="3"/>
      <c r="E72" s="3"/>
      <c r="F72" s="3"/>
    </row>
    <row r="73" spans="1:6" ht="15.75" customHeight="1">
      <c r="A73" s="3"/>
      <c r="B73" s="3"/>
      <c r="C73" s="17">
        <f>SUM(C70:C72)</f>
        <v>36000</v>
      </c>
      <c r="D73" s="3"/>
      <c r="E73" s="3"/>
      <c r="F73" s="3"/>
    </row>
    <row r="74" spans="1:6" ht="15.75" customHeight="1">
      <c r="A74" s="3"/>
      <c r="B74" s="7"/>
      <c r="C74" s="18"/>
      <c r="D74" s="3"/>
      <c r="E74" s="3"/>
      <c r="F74" s="3"/>
    </row>
    <row r="75" spans="1:6" ht="15" customHeight="1">
      <c r="A75" s="3"/>
      <c r="B75" s="7" t="s">
        <v>76</v>
      </c>
      <c r="C75" s="8"/>
      <c r="D75" s="3"/>
      <c r="E75" s="3"/>
      <c r="F75" s="3"/>
    </row>
    <row r="76" spans="1:6" ht="15" customHeight="1">
      <c r="A76" s="3"/>
      <c r="B76" s="27" t="s">
        <v>77</v>
      </c>
      <c r="C76" s="3"/>
      <c r="D76" s="3"/>
      <c r="E76" s="3"/>
      <c r="F76" s="3"/>
    </row>
    <row r="77" spans="1:6" ht="15" customHeight="1">
      <c r="A77" s="3"/>
      <c r="B77" s="27" t="s">
        <v>78</v>
      </c>
      <c r="C77" s="3"/>
      <c r="D77" s="3"/>
      <c r="E77" s="3"/>
      <c r="F77" s="3"/>
    </row>
    <row r="78" spans="1:6" ht="38.25" customHeight="1">
      <c r="A78" s="3"/>
      <c r="B78" s="28" t="s">
        <v>79</v>
      </c>
      <c r="C78" s="3"/>
      <c r="D78" s="3"/>
      <c r="E78" s="3"/>
      <c r="F78" s="3"/>
    </row>
    <row r="79" spans="1:6" ht="15" customHeight="1">
      <c r="A79" s="3"/>
      <c r="B79" s="27" t="s">
        <v>80</v>
      </c>
      <c r="C79" s="3"/>
      <c r="D79" s="3"/>
      <c r="E79" s="3"/>
      <c r="F79" s="3"/>
    </row>
    <row r="80" spans="1:6" ht="15" customHeight="1">
      <c r="A80" s="3"/>
      <c r="B80" s="27" t="s">
        <v>81</v>
      </c>
      <c r="C80" s="20"/>
      <c r="D80" s="3"/>
      <c r="E80" s="3"/>
      <c r="F80" s="3"/>
    </row>
    <row r="81" spans="1:6" ht="15" customHeight="1">
      <c r="A81" s="3"/>
      <c r="B81" s="27"/>
      <c r="C81" s="20"/>
      <c r="D81" s="3"/>
      <c r="E81" s="3"/>
      <c r="F81" s="3"/>
    </row>
    <row r="82" spans="1:6" ht="15" customHeight="1">
      <c r="A82" s="3"/>
      <c r="B82" s="29" t="s">
        <v>82</v>
      </c>
      <c r="C82" s="20"/>
      <c r="D82" s="3"/>
      <c r="E82" s="3"/>
      <c r="F82" s="3"/>
    </row>
    <row r="83" spans="1:6" ht="15" customHeight="1">
      <c r="A83" s="3"/>
      <c r="B83" s="29" t="s">
        <v>83</v>
      </c>
      <c r="C83" s="20"/>
      <c r="D83" s="3"/>
      <c r="E83" s="3"/>
      <c r="F83" s="3"/>
    </row>
    <row r="84" spans="1:6" ht="15" customHeight="1">
      <c r="A84" s="3"/>
      <c r="B84" s="29"/>
      <c r="C84" s="20"/>
      <c r="D84" s="3"/>
      <c r="E84" s="3"/>
      <c r="F84" s="3"/>
    </row>
    <row r="85" spans="1:6" ht="15" customHeight="1">
      <c r="A85" s="3"/>
      <c r="B85" s="27"/>
      <c r="C85" s="20"/>
      <c r="D85" s="3"/>
      <c r="E85" s="3"/>
      <c r="F85" s="3"/>
    </row>
    <row r="86" spans="1:6" ht="15" customHeight="1">
      <c r="A86" s="3"/>
      <c r="B86" s="30" t="s">
        <v>84</v>
      </c>
      <c r="C86" s="31">
        <v>1800000</v>
      </c>
      <c r="D86" s="3"/>
      <c r="E86" s="3"/>
      <c r="F86" s="3"/>
    </row>
    <row r="87" spans="1:6" ht="15" customHeight="1">
      <c r="A87" s="3"/>
      <c r="B87" s="30" t="s">
        <v>85</v>
      </c>
      <c r="C87" s="31">
        <v>1800000</v>
      </c>
      <c r="D87" s="3"/>
      <c r="E87" s="3"/>
      <c r="F87" s="3"/>
    </row>
    <row r="88" spans="1:6" ht="15" customHeight="1">
      <c r="A88" s="3"/>
      <c r="B88" s="30"/>
      <c r="C88" s="31"/>
      <c r="D88" s="3"/>
      <c r="E88" s="3"/>
      <c r="F88" s="3"/>
    </row>
    <row r="89" spans="1:6" ht="15" customHeight="1">
      <c r="A89" s="3"/>
      <c r="B89" s="30" t="s">
        <v>86</v>
      </c>
      <c r="C89" s="31">
        <v>300000</v>
      </c>
      <c r="D89" s="3"/>
      <c r="E89" s="3"/>
      <c r="F89" s="3"/>
    </row>
    <row r="90" spans="1:6" ht="15" customHeight="1">
      <c r="A90" s="3"/>
      <c r="B90" s="30" t="s">
        <v>87</v>
      </c>
      <c r="C90" s="31">
        <v>300000</v>
      </c>
      <c r="D90" s="3"/>
      <c r="E90" s="3"/>
      <c r="F90" s="3"/>
    </row>
    <row r="91" spans="1:6" ht="15" customHeight="1">
      <c r="A91" s="3"/>
      <c r="B91" s="30"/>
      <c r="C91" s="31"/>
      <c r="D91" s="3"/>
      <c r="E91" s="3"/>
      <c r="F91" s="3"/>
    </row>
    <row r="92" spans="1:6" ht="15" customHeight="1">
      <c r="A92" s="3"/>
      <c r="B92" s="30" t="s">
        <v>88</v>
      </c>
      <c r="C92" s="31">
        <f>300000*0.5278</f>
        <v>158340</v>
      </c>
      <c r="D92" s="3"/>
      <c r="E92" s="3"/>
      <c r="F92" s="3"/>
    </row>
    <row r="93" spans="1:6" ht="15" customHeight="1">
      <c r="A93" s="3"/>
      <c r="B93" s="30" t="s">
        <v>89</v>
      </c>
      <c r="C93" s="31">
        <f>C92</f>
        <v>158340</v>
      </c>
      <c r="D93" s="3"/>
      <c r="E93" s="3"/>
      <c r="F93" s="3"/>
    </row>
    <row r="94" spans="1:6" ht="15" customHeight="1">
      <c r="A94" s="3"/>
      <c r="B94" s="32" t="s">
        <v>90</v>
      </c>
      <c r="C94" s="20"/>
      <c r="D94" s="3"/>
      <c r="E94" s="3"/>
      <c r="F94" s="3"/>
    </row>
    <row r="95" spans="1:6" ht="15" customHeight="1">
      <c r="A95" s="3"/>
      <c r="B95" s="27"/>
      <c r="C95" s="20"/>
      <c r="D95" s="3"/>
      <c r="E95" s="3"/>
      <c r="F95" s="3"/>
    </row>
    <row r="96" spans="1:6" ht="15" customHeight="1">
      <c r="A96" s="3"/>
      <c r="B96" s="30" t="s">
        <v>88</v>
      </c>
      <c r="C96" s="31">
        <f>300000*0.5278</f>
        <v>158340</v>
      </c>
      <c r="D96" s="3"/>
      <c r="E96" s="3"/>
      <c r="F96" s="3"/>
    </row>
    <row r="97" spans="1:6" ht="15" customHeight="1">
      <c r="A97" s="3"/>
      <c r="B97" s="30" t="s">
        <v>89</v>
      </c>
      <c r="C97" s="31">
        <f>C96</f>
        <v>158340</v>
      </c>
      <c r="D97" s="3"/>
      <c r="E97" s="3"/>
      <c r="F97" s="3"/>
    </row>
    <row r="98" spans="1:6" ht="15" customHeight="1">
      <c r="A98" s="3"/>
      <c r="B98" s="32" t="s">
        <v>90</v>
      </c>
      <c r="C98" s="20"/>
      <c r="D98" s="3"/>
      <c r="E98" s="3"/>
      <c r="F98" s="3"/>
    </row>
    <row r="99" spans="1:6" ht="15" customHeight="1">
      <c r="A99" s="3"/>
      <c r="B99" s="27"/>
      <c r="C99" s="20"/>
      <c r="D99" s="3"/>
      <c r="E99" s="3"/>
      <c r="F99" s="3"/>
    </row>
    <row r="100" spans="1:6" ht="15" customHeight="1">
      <c r="A100" s="3"/>
      <c r="B100" s="33" t="s">
        <v>91</v>
      </c>
      <c r="C100" s="20"/>
      <c r="D100" s="3"/>
      <c r="E100" s="3"/>
      <c r="F100" s="3"/>
    </row>
    <row r="101" spans="1:6" ht="15" customHeight="1">
      <c r="A101" s="3"/>
      <c r="B101" s="7" t="s">
        <v>92</v>
      </c>
      <c r="C101" s="20"/>
      <c r="D101" s="3"/>
      <c r="E101" s="3"/>
      <c r="F101" s="3"/>
    </row>
    <row r="102" spans="1:6" ht="15" customHeight="1">
      <c r="A102" s="3"/>
      <c r="B102" s="7" t="s">
        <v>93</v>
      </c>
      <c r="C102" s="20"/>
      <c r="D102" s="3"/>
      <c r="E102" s="3"/>
      <c r="F102" s="3"/>
    </row>
    <row r="103" spans="1:6" ht="15" customHeight="1">
      <c r="A103" s="3"/>
      <c r="B103" s="7" t="s">
        <v>94</v>
      </c>
      <c r="C103" s="8"/>
      <c r="D103" s="3"/>
      <c r="E103" s="3"/>
      <c r="F103" s="3"/>
    </row>
    <row r="104" spans="1:6" ht="15" customHeight="1">
      <c r="A104" s="3"/>
      <c r="B104" s="7" t="s">
        <v>95</v>
      </c>
      <c r="C104" s="8"/>
      <c r="D104" s="3"/>
      <c r="E104" s="3"/>
      <c r="F104" s="3"/>
    </row>
    <row r="105" spans="1:6" ht="15" customHeight="1">
      <c r="A105" s="3"/>
      <c r="B105" s="7" t="s">
        <v>96</v>
      </c>
      <c r="C105" s="8"/>
      <c r="D105" s="3"/>
      <c r="E105" s="3"/>
      <c r="F105" s="3"/>
    </row>
    <row r="106" spans="1:6" ht="15" customHeight="1">
      <c r="A106" s="3"/>
      <c r="B106" s="7" t="s">
        <v>97</v>
      </c>
      <c r="C106" s="8"/>
      <c r="D106" s="3"/>
      <c r="E106" s="3"/>
      <c r="F106" s="3"/>
    </row>
    <row r="107" spans="1:6" ht="15" customHeight="1">
      <c r="A107" s="3"/>
      <c r="B107" s="7"/>
      <c r="C107" s="8"/>
      <c r="D107" s="3"/>
      <c r="E107" s="3"/>
      <c r="F107" s="3"/>
    </row>
    <row r="108" spans="1:6" ht="15" customHeight="1">
      <c r="A108" s="3"/>
      <c r="B108" s="19" t="s">
        <v>98</v>
      </c>
      <c r="C108" s="8"/>
      <c r="D108" s="3"/>
      <c r="E108" s="3"/>
      <c r="F108" s="3"/>
    </row>
    <row r="109" spans="1:6" ht="15" customHeight="1">
      <c r="A109" s="3"/>
      <c r="B109" s="19" t="s">
        <v>99</v>
      </c>
      <c r="C109" s="8"/>
      <c r="D109" s="3"/>
      <c r="E109" s="34"/>
      <c r="F109" s="3"/>
    </row>
    <row r="110" spans="1:6" ht="15" customHeight="1">
      <c r="A110" s="3"/>
      <c r="B110" s="3"/>
      <c r="C110" s="8"/>
      <c r="D110" s="3"/>
      <c r="E110" s="3"/>
      <c r="F110" s="3"/>
    </row>
    <row r="111" spans="1:6" ht="15" customHeight="1">
      <c r="A111" s="3"/>
      <c r="B111" s="8" t="s">
        <v>100</v>
      </c>
      <c r="C111" s="8"/>
      <c r="D111" s="3"/>
      <c r="E111" s="3"/>
      <c r="F111" s="3"/>
    </row>
    <row r="112" spans="1:6" ht="15" customHeight="1">
      <c r="A112" s="3"/>
      <c r="B112" s="3"/>
      <c r="C112" s="8"/>
      <c r="D112" s="3"/>
      <c r="E112" s="3"/>
      <c r="F112" s="3"/>
    </row>
    <row r="113" spans="1:6" ht="15" customHeight="1">
      <c r="A113" s="3"/>
      <c r="B113" s="3"/>
      <c r="C113" s="8"/>
      <c r="D113" s="3"/>
      <c r="E113" s="3"/>
      <c r="F113" s="3"/>
    </row>
    <row r="114" spans="1:6" ht="15" customHeight="1">
      <c r="A114" s="3"/>
      <c r="B114" s="8" t="s">
        <v>101</v>
      </c>
      <c r="C114" s="8"/>
      <c r="D114" s="3"/>
      <c r="E114" s="3"/>
      <c r="F114" s="3"/>
    </row>
    <row r="115" spans="1:6" ht="15" customHeight="1">
      <c r="A115" s="3"/>
      <c r="B115" s="3"/>
      <c r="C115" s="8"/>
      <c r="D115" s="3"/>
      <c r="E115" s="3"/>
      <c r="F115" s="3"/>
    </row>
    <row r="116" spans="1:6" ht="15" customHeight="1">
      <c r="A116" s="3"/>
      <c r="B116" s="6" t="s">
        <v>102</v>
      </c>
      <c r="C116" s="35">
        <v>34000</v>
      </c>
      <c r="D116" s="3"/>
      <c r="E116" s="3"/>
      <c r="F116" s="3"/>
    </row>
    <row r="117" spans="1:6" ht="15" customHeight="1">
      <c r="A117" s="3"/>
      <c r="B117" s="6" t="s">
        <v>103</v>
      </c>
      <c r="C117" s="35">
        <v>-34000</v>
      </c>
      <c r="D117" s="3"/>
      <c r="E117" s="3"/>
      <c r="F117" s="3"/>
    </row>
    <row r="118" spans="1:6" ht="15" customHeight="1">
      <c r="A118" s="3"/>
      <c r="B118" s="3"/>
      <c r="C118" s="8"/>
      <c r="D118" s="3"/>
      <c r="E118" s="3"/>
      <c r="F118" s="3"/>
    </row>
    <row r="119" spans="1:6" ht="15" customHeight="1">
      <c r="A119" s="3"/>
      <c r="B119" s="7" t="s">
        <v>104</v>
      </c>
      <c r="C119" s="8"/>
      <c r="D119" s="3"/>
      <c r="E119" s="3"/>
      <c r="F119" s="3"/>
    </row>
    <row r="120" spans="1:6" ht="15" customHeight="1">
      <c r="A120" s="3"/>
      <c r="B120" s="7"/>
      <c r="C120" s="8"/>
      <c r="D120" s="3"/>
      <c r="E120" s="3"/>
      <c r="F120" s="3"/>
    </row>
    <row r="121" spans="1:6" ht="15" customHeight="1">
      <c r="A121" s="3"/>
      <c r="B121" s="19"/>
      <c r="C121" s="31">
        <v>220000</v>
      </c>
      <c r="D121" s="19"/>
      <c r="E121" s="19"/>
      <c r="F121" s="19"/>
    </row>
    <row r="122" spans="1:6" ht="15" customHeight="1">
      <c r="A122" s="3"/>
      <c r="B122" s="25" t="s">
        <v>105</v>
      </c>
      <c r="C122" s="19"/>
      <c r="D122" s="36" t="s">
        <v>106</v>
      </c>
      <c r="E122" s="36" t="s">
        <v>107</v>
      </c>
      <c r="F122" s="19"/>
    </row>
    <row r="123" spans="1:6" ht="15" customHeight="1">
      <c r="A123" s="3"/>
      <c r="B123" s="25" t="s">
        <v>108</v>
      </c>
      <c r="C123" s="37">
        <v>0.35</v>
      </c>
      <c r="D123" s="38">
        <f>C123*$C$121</f>
        <v>77000</v>
      </c>
      <c r="E123" s="39">
        <v>0.04</v>
      </c>
      <c r="F123" s="31">
        <f>D123*E123</f>
        <v>3080</v>
      </c>
    </row>
    <row r="124" spans="1:6" ht="15" customHeight="1">
      <c r="A124" s="3"/>
      <c r="B124" s="25" t="s">
        <v>109</v>
      </c>
      <c r="C124" s="37">
        <v>0.2</v>
      </c>
      <c r="D124" s="31" t="e">
        <f>#N/A</f>
        <v>#N/A</v>
      </c>
      <c r="E124" s="40">
        <v>0.15</v>
      </c>
      <c r="F124" s="31" t="e">
        <f>D124*E124</f>
        <v>#N/A</v>
      </c>
    </row>
    <row r="125" spans="1:6" ht="15" customHeight="1">
      <c r="A125" s="3"/>
      <c r="B125" s="25" t="s">
        <v>110</v>
      </c>
      <c r="C125" s="37">
        <v>0.25</v>
      </c>
      <c r="D125" s="31" t="e">
        <f>#N/A</f>
        <v>#N/A</v>
      </c>
      <c r="E125" s="40">
        <v>0.25</v>
      </c>
      <c r="F125" s="31" t="e">
        <f>D125*E125</f>
        <v>#N/A</v>
      </c>
    </row>
    <row r="126" spans="1:6" ht="15" customHeight="1">
      <c r="A126" s="3"/>
      <c r="B126" s="25" t="s">
        <v>111</v>
      </c>
      <c r="C126" s="37">
        <v>0.075</v>
      </c>
      <c r="D126" s="31" t="e">
        <f>#N/A</f>
        <v>#N/A</v>
      </c>
      <c r="E126" s="40">
        <v>0.4</v>
      </c>
      <c r="F126" s="31" t="e">
        <f>D126*E126</f>
        <v>#N/A</v>
      </c>
    </row>
    <row r="127" spans="1:6" ht="15" customHeight="1">
      <c r="A127" s="3"/>
      <c r="B127" s="25" t="s">
        <v>112</v>
      </c>
      <c r="C127" s="41">
        <v>0.125</v>
      </c>
      <c r="D127" s="42" t="e">
        <f>#N/A</f>
        <v>#N/A</v>
      </c>
      <c r="E127" s="40">
        <v>0.6</v>
      </c>
      <c r="F127" s="42" t="e">
        <f>D127*E127</f>
        <v>#N/A</v>
      </c>
    </row>
    <row r="128" spans="1:6" ht="15.75" customHeight="1">
      <c r="A128" s="3"/>
      <c r="B128" s="25" t="s">
        <v>113</v>
      </c>
      <c r="C128" s="43">
        <f>SUM(C123:C127)</f>
        <v>1</v>
      </c>
      <c r="D128" s="44" t="e">
        <f>SUM(D123:D127)</f>
        <v>#N/A</v>
      </c>
      <c r="E128" s="45"/>
      <c r="F128" s="44" t="e">
        <f>SUM(F123:F127)</f>
        <v>#N/A</v>
      </c>
    </row>
    <row r="129" spans="1:6" ht="15.75" customHeight="1">
      <c r="A129" s="3"/>
      <c r="B129" s="19"/>
      <c r="C129" s="19"/>
      <c r="D129" s="46"/>
      <c r="E129" s="19"/>
      <c r="F129" s="46"/>
    </row>
    <row r="130" spans="1:6" ht="15" customHeight="1">
      <c r="A130" s="3"/>
      <c r="B130" s="19" t="s">
        <v>114</v>
      </c>
      <c r="C130" s="31" t="e">
        <f>-F128</f>
        <v>#N/A</v>
      </c>
      <c r="D130" s="19"/>
      <c r="E130" s="19"/>
      <c r="F130" s="19"/>
    </row>
    <row r="131" spans="1:6" ht="15" customHeight="1">
      <c r="A131" s="3"/>
      <c r="B131" s="19"/>
      <c r="C131" s="19"/>
      <c r="D131" s="19"/>
      <c r="E131" s="19"/>
      <c r="F131" s="19"/>
    </row>
    <row r="132" spans="1:6" ht="15" customHeight="1">
      <c r="A132" s="3"/>
      <c r="B132" s="19" t="s">
        <v>115</v>
      </c>
      <c r="C132" s="42">
        <f>-29000+34000</f>
        <v>5000</v>
      </c>
      <c r="D132" s="19"/>
      <c r="E132" s="19"/>
      <c r="F132" s="19"/>
    </row>
    <row r="133" spans="1:6" ht="15" customHeight="1">
      <c r="A133" s="3"/>
      <c r="B133" s="19"/>
      <c r="C133" s="46"/>
      <c r="D133" s="19"/>
      <c r="E133" s="19"/>
      <c r="F133" s="19"/>
    </row>
    <row r="134" spans="1:6" ht="15" customHeight="1">
      <c r="A134" s="3"/>
      <c r="B134" s="19" t="s">
        <v>116</v>
      </c>
      <c r="C134" s="31" t="e">
        <f>C130-C132</f>
        <v>#N/A</v>
      </c>
      <c r="D134" s="19"/>
      <c r="E134" s="19"/>
      <c r="F134" s="19"/>
    </row>
  </sheetData>
  <sheetProtection/>
  <mergeCells count="1">
    <mergeCell ref="A1:C1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 scale="33"/>
  <headerFooter alignWithMargins="0">
    <oddFooter>&amp;C&amp;"Calibri,Regular"&amp;P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Gregory, Jim</dc:creator>
  <cp:keywords/>
  <dc:description/>
  <cp:lastModifiedBy>aabass</cp:lastModifiedBy>
  <dcterms:created xsi:type="dcterms:W3CDTF">2013-04-13T11:54:34Z</dcterms:created>
  <dcterms:modified xsi:type="dcterms:W3CDTF">2013-05-06T16:28:09Z</dcterms:modified>
  <cp:category/>
  <cp:version/>
  <cp:contentType/>
  <cp:contentStatus/>
</cp:coreProperties>
</file>