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9420" windowHeight="5820" tabRatio="593" activeTab="0"/>
  </bookViews>
  <sheets>
    <sheet name="Topic 5 Note &amp; Bond Valuation" sheetId="1" r:id="rId1"/>
    <sheet name="Topic 5 Individual Issue Value" sheetId="2" r:id="rId2"/>
    <sheet name="Topic 5 Debt Portfolio Value" sheetId="3" r:id="rId3"/>
  </sheets>
  <definedNames>
    <definedName name="_xlnm.Print_Area" localSheetId="2">'Topic 5 Debt Portfolio Value'!$A$1:$J$26</definedName>
    <definedName name="_xlnm.Print_Area" localSheetId="1">'Topic 5 Individual Issue Value'!$A$1:$J$19</definedName>
    <definedName name="_xlnm.Print_Area" localSheetId="0">'Topic 5 Note &amp; Bond Valuation'!$A$1:$L$67</definedName>
  </definedNames>
  <calcPr fullCalcOnLoad="1"/>
</workbook>
</file>

<file path=xl/sharedStrings.xml><?xml version="1.0" encoding="utf-8"?>
<sst xmlns="http://schemas.openxmlformats.org/spreadsheetml/2006/main" count="145" uniqueCount="138">
  <si>
    <t>A</t>
  </si>
  <si>
    <t>B</t>
  </si>
  <si>
    <t>Accounts receivable, net</t>
  </si>
  <si>
    <t>Rate</t>
  </si>
  <si>
    <t>Instructions:</t>
  </si>
  <si>
    <t xml:space="preserve"> </t>
  </si>
  <si>
    <t>Consolidated Balance Sheet</t>
  </si>
  <si>
    <t>Assets:</t>
  </si>
  <si>
    <t>Cash and cash equivalents</t>
  </si>
  <si>
    <t>Total current assets</t>
  </si>
  <si>
    <t>Total assets</t>
  </si>
  <si>
    <t>Total current liabilities</t>
  </si>
  <si>
    <t>Total liabilities</t>
  </si>
  <si>
    <t>Total</t>
  </si>
  <si>
    <t>Maximum</t>
  </si>
  <si>
    <t>Earned</t>
  </si>
  <si>
    <t>points</t>
  </si>
  <si>
    <t>Total points</t>
  </si>
  <si>
    <t>Property, plant, and equipment, net</t>
  </si>
  <si>
    <t>Property, plant, and equipment, at cost</t>
  </si>
  <si>
    <t>Remaining semi-annual interest payment periods (Years to maturity TIMES 2)</t>
  </si>
  <si>
    <t>Semi-annual Interest</t>
  </si>
  <si>
    <t>Term</t>
  </si>
  <si>
    <t>Annual yield</t>
  </si>
  <si>
    <t>Thereafter</t>
  </si>
  <si>
    <t>Years (B / A)</t>
  </si>
  <si>
    <t>Debt footnote information</t>
  </si>
  <si>
    <t>Weighted average interest rate</t>
  </si>
  <si>
    <t xml:space="preserve"> – Computation of the estimated current fair value of the company's "portfolio" of debt (notes and bonds) outstanding, as </t>
  </si>
  <si>
    <r>
      <t xml:space="preserve"> The background papers, </t>
    </r>
    <r>
      <rPr>
        <b/>
        <sz val="9"/>
        <rFont val="Arial"/>
        <family val="2"/>
      </rPr>
      <t>Present Value Concepts and Bond Valuation</t>
    </r>
    <r>
      <rPr>
        <i/>
        <sz val="9"/>
        <rFont val="Arial"/>
        <family val="2"/>
      </rPr>
      <t xml:space="preserve">, and </t>
    </r>
    <r>
      <rPr>
        <b/>
        <sz val="9"/>
        <rFont val="Arial"/>
        <family val="2"/>
      </rPr>
      <t xml:space="preserve">Financial Statement Concepts and Financial </t>
    </r>
  </si>
  <si>
    <r>
      <t xml:space="preserve"> </t>
    </r>
    <r>
      <rPr>
        <b/>
        <sz val="9"/>
        <rFont val="Arial"/>
        <family val="2"/>
      </rPr>
      <t>Reporting</t>
    </r>
    <r>
      <rPr>
        <i/>
        <sz val="9"/>
        <rFont val="Arial"/>
        <family val="2"/>
      </rPr>
      <t xml:space="preserve"> provide useful guidance for completing this assignment.</t>
    </r>
  </si>
  <si>
    <t>Advanced Technology and Services Company</t>
  </si>
  <si>
    <t>$US in millions</t>
  </si>
  <si>
    <t>Inventory, at lower of LIFO cost or market value</t>
  </si>
  <si>
    <t>Investments securities, at cost (to be held to maturity)</t>
  </si>
  <si>
    <t>Liabilities and shareholders' equity:</t>
  </si>
  <si>
    <t>Accounts payable and accrued expenses</t>
  </si>
  <si>
    <t>Income taxes payable</t>
  </si>
  <si>
    <t>Investments in "strategic partner" suppliers</t>
  </si>
  <si>
    <t>Total liabilities and shareholders' equity</t>
  </si>
  <si>
    <t>Notes payable to banks</t>
  </si>
  <si>
    <t>Notes payable to other lenders</t>
  </si>
  <si>
    <t>Noncurrent portion</t>
  </si>
  <si>
    <t>The company's debt at December 31, 20X4 is comprised of notes and bonds payable, as follows:</t>
  </si>
  <si>
    <t>December 31, 20X4</t>
  </si>
  <si>
    <t xml:space="preserve">     reported in its fiscal year end (FYE) 20X4 balance sheet</t>
  </si>
  <si>
    <t xml:space="preserve">Excerpts from FY 20X4 financial statement footnotes . . . </t>
  </si>
  <si>
    <t xml:space="preserve"> – Computation of the estimated current fair value of the note issued by the company in 20X3</t>
  </si>
  <si>
    <t>Market information</t>
  </si>
  <si>
    <t>Current market yields on "single A" corporate securities, by term to maturity are:</t>
  </si>
  <si>
    <t>2 years</t>
  </si>
  <si>
    <t>5 years</t>
  </si>
  <si>
    <t>1 year</t>
  </si>
  <si>
    <t>4 years</t>
  </si>
  <si>
    <t>3 years</t>
  </si>
  <si>
    <t>6 years</t>
  </si>
  <si>
    <t>7 years</t>
  </si>
  <si>
    <t>8 years</t>
  </si>
  <si>
    <t>9 years</t>
  </si>
  <si>
    <t>10 years</t>
  </si>
  <si>
    <t>Based on the results of your computed estimate of the fair value of the company's debt "portfolio"  (the second tab following this one) and the additional information provided below, indicate (i) the apparent total fair value ($US) of assets unrecognized or under-valued in the FYE 20X4 balance sheet and (ii) the possible kinds or categories of assets that could be unrecognized or under-valued and the apparent reasons for this.  Limit the length of your response to 150 words.</t>
  </si>
  <si>
    <t xml:space="preserve"> The facilitator will grade this assignment, assigning up to 100 points for it as follows:</t>
  </si>
  <si>
    <t xml:space="preserve"> Complete, accurate, and clear presentation of calculations of the estimated fair value of:</t>
  </si>
  <si>
    <t xml:space="preserve"> – The company’s aggregate debt “portfolio”</t>
  </si>
  <si>
    <t xml:space="preserve"> – The specified individual company bond or note issue</t>
  </si>
  <si>
    <r>
      <rPr>
        <b/>
        <sz val="9"/>
        <rFont val="Arial"/>
        <family val="2"/>
      </rPr>
      <t>Instructions</t>
    </r>
    <r>
      <rPr>
        <sz val="9"/>
        <rFont val="Arial"/>
        <family val="2"/>
      </rPr>
      <t xml:space="preserve">: Use the information in the first worksheet tab (Instructions and company information) to complete the analysis in this tab.  </t>
    </r>
    <r>
      <rPr>
        <i/>
        <sz val="9"/>
        <rFont val="Arial"/>
        <family val="2"/>
      </rPr>
      <t>Show all computations in good form and label properly all amounts presented</t>
    </r>
    <r>
      <rPr>
        <sz val="9"/>
        <rFont val="Arial"/>
        <family val="2"/>
      </rPr>
      <t>.</t>
    </r>
  </si>
  <si>
    <t>6.0 percent serial bonds</t>
  </si>
  <si>
    <t>FYE Dec. 31,</t>
  </si>
  <si>
    <t>Principal due</t>
  </si>
  <si>
    <t>Percent of total</t>
  </si>
  <si>
    <t>Principal balance outstanding</t>
  </si>
  <si>
    <t>Wghtd avg int rate X Percent of total</t>
  </si>
  <si>
    <t>($US in millions)</t>
  </si>
  <si>
    <r>
      <t xml:space="preserve">Compute the current fair value of the bank note syndicated in 20X3, </t>
    </r>
    <r>
      <rPr>
        <i/>
        <sz val="9"/>
        <rFont val="Arial"/>
        <family val="2"/>
      </rPr>
      <t>showing separately to the nearest whole $US dollar</t>
    </r>
    <r>
      <rPr>
        <sz val="9"/>
        <rFont val="Arial"/>
        <family val="2"/>
      </rPr>
      <t xml:space="preserve"> (1) the present value of the principal (face) amount of the note </t>
    </r>
    <r>
      <rPr>
        <u val="single"/>
        <sz val="9"/>
        <rFont val="Arial"/>
        <family val="2"/>
      </rPr>
      <t>and</t>
    </r>
    <r>
      <rPr>
        <sz val="9"/>
        <rFont val="Arial"/>
        <family val="2"/>
      </rPr>
      <t xml:space="preserve"> (2) the present value of related interest payments due under the note</t>
    </r>
  </si>
  <si>
    <t>(1) Clear and accurate indication of the apparent total fair value ($US) of assets unrecognized or under-valued in the balance sheet and (2) clear, concise, and complete description of the possible kinds or categories of assets that could be unrecognized or under-valued and the apparent reasons for this</t>
  </si>
  <si>
    <t>The company's 6.0 percent serial bonds are currently rated "single A" (Standard &amp; Poors) and "A2" (Moody's Investor Services)</t>
  </si>
  <si>
    <t xml:space="preserve">  20X5</t>
  </si>
  <si>
    <t xml:space="preserve">  20X6</t>
  </si>
  <si>
    <t xml:space="preserve">  20X7</t>
  </si>
  <si>
    <t xml:space="preserve">  Thereafter</t>
  </si>
  <si>
    <t xml:space="preserve">  Total</t>
  </si>
  <si>
    <t xml:space="preserve">  20X8</t>
  </si>
  <si>
    <t xml:space="preserve">  20X9</t>
  </si>
  <si>
    <t>In January 20X3, the company issued a $30 million note to a syndicate of banks in connection with a seven-year term loan that bears a fixed 4.25 percent interest rate.  The loan is secured by the company's assets and subject to financial and other covenants, including a requirement that the company maintain a total debt ratio not exceeding 1.5:1 (or 1.50).</t>
  </si>
  <si>
    <r>
      <t xml:space="preserve"> </t>
    </r>
    <r>
      <rPr>
        <i/>
        <sz val="9"/>
        <rFont val="Arial"/>
        <family val="2"/>
      </rPr>
      <t>Less</t>
    </r>
    <r>
      <rPr>
        <sz val="9"/>
        <rFont val="Arial"/>
        <family val="2"/>
      </rPr>
      <t xml:space="preserve"> accumulated depreciation</t>
    </r>
  </si>
  <si>
    <r>
      <t xml:space="preserve"> </t>
    </r>
    <r>
      <rPr>
        <i/>
        <sz val="9"/>
        <rFont val="Arial"/>
        <family val="2"/>
      </rPr>
      <t>Less</t>
    </r>
    <r>
      <rPr>
        <sz val="9"/>
        <rFont val="Arial"/>
        <family val="2"/>
      </rPr>
      <t xml:space="preserve"> current portion</t>
    </r>
  </si>
  <si>
    <t>Outstanding debt principal at Dec. 31, 20X4 ($US millions)</t>
  </si>
  <si>
    <t>Notes payable - noncurrent portion (Note 5)</t>
  </si>
  <si>
    <t>Notes payable - current portion (Note 5)</t>
  </si>
  <si>
    <t>Bonds payable - current portion (Note 5)</t>
  </si>
  <si>
    <t>Bonds payable - noncurrent portion (Note 5)</t>
  </si>
  <si>
    <t>Note 5 - Debt</t>
  </si>
  <si>
    <t>Total common shareholders' equity (Note 7)</t>
  </si>
  <si>
    <t>Note 7 - Shareholders' equity</t>
  </si>
  <si>
    <t>The amounts of debt outstanding as of December 31, 20X4 that is payable in each of following five years and for all remaining years thereafter in the aggregate are:</t>
  </si>
  <si>
    <r>
      <rPr>
        <b/>
        <sz val="9"/>
        <rFont val="Arial"/>
        <family val="2"/>
      </rPr>
      <t>(1)</t>
    </r>
    <r>
      <rPr>
        <sz val="9"/>
        <rFont val="Arial"/>
        <family val="2"/>
      </rPr>
      <t xml:space="preserve"> </t>
    </r>
    <r>
      <rPr>
        <i/>
        <sz val="9"/>
        <rFont val="Arial"/>
        <family val="2"/>
      </rPr>
      <t>Assume</t>
    </r>
    <r>
      <rPr>
        <sz val="9"/>
        <rFont val="Arial"/>
        <family val="2"/>
      </rPr>
      <t xml:space="preserve"> all debt outstanding requires semi-annual interest payments and matures December 31 of years disclosed.</t>
    </r>
  </si>
  <si>
    <r>
      <t xml:space="preserve"> Year of maturity </t>
    </r>
    <r>
      <rPr>
        <b/>
        <u val="singleAccounting"/>
        <sz val="10"/>
        <rFont val="Arial Narrow"/>
        <family val="2"/>
      </rPr>
      <t>(1)</t>
    </r>
  </si>
  <si>
    <t>Estimated fair value (PV of debt principal outstanding and interest payments) ($US millions)</t>
  </si>
  <si>
    <t>Payment</t>
  </si>
  <si>
    <r>
      <rPr>
        <b/>
        <sz val="9"/>
        <rFont val="Arial"/>
        <family val="2"/>
      </rPr>
      <t>(2)</t>
    </r>
    <r>
      <rPr>
        <sz val="9"/>
        <rFont val="Arial"/>
        <family val="2"/>
      </rPr>
      <t xml:space="preserve"> </t>
    </r>
    <r>
      <rPr>
        <i/>
        <sz val="9"/>
        <rFont val="Arial"/>
        <family val="2"/>
      </rPr>
      <t>Show</t>
    </r>
    <r>
      <rPr>
        <sz val="9"/>
        <rFont val="Arial"/>
        <family val="2"/>
      </rPr>
      <t xml:space="preserve"> your computation of the estimated weighted average interest rate on the debt "portfolio" using footnote information, below:</t>
    </r>
  </si>
  <si>
    <t>Current yield on comparably rated debt</t>
  </si>
  <si>
    <t>Semi-annual yield</t>
  </si>
  <si>
    <t>The company's articles of incorporation authorize it to issue up to 25 million shares of the company's common stock, par value $5 per share.  At December 31, 20X4, 22.0 million shares of the company's common stock were issued and 2.154 million of those shares were held by the company as treasury stock.  The company's articles authorize it to issue up to 2.5 million shares of 8 percent preferred stock, $100 par value, for which dividends shall be cumulative.  At December 31, 20X4, the company had issued no shares of preferred stock.</t>
  </si>
  <si>
    <t>The company's common stock currently trades at $25 per share on the NASDAQ.</t>
  </si>
  <si>
    <t xml:space="preserve">Replace the text in this cell with your response.  </t>
  </si>
  <si>
    <t>Using the company and market information provided below, complete the following two tabs in this MS Excel Workbook:</t>
  </si>
  <si>
    <t>PV of principal (face) amount =</t>
  </si>
  <si>
    <t>30000000 /</t>
  </si>
  <si>
    <t>=</t>
  </si>
  <si>
    <t xml:space="preserve">PV of interest payments (annuity) = </t>
  </si>
  <si>
    <t xml:space="preserve">1 - </t>
  </si>
  <si>
    <t>x</t>
  </si>
  <si>
    <t xml:space="preserve">Total PV of bond’s cash flow = </t>
  </si>
  <si>
    <t>PV of principal (face) amount  + PV of interest payments (annuity)</t>
  </si>
  <si>
    <t>+</t>
  </si>
  <si>
    <t>20X5</t>
  </si>
  <si>
    <t>20X6</t>
  </si>
  <si>
    <t>20X7</t>
  </si>
  <si>
    <t>20X8</t>
  </si>
  <si>
    <t xml:space="preserve">x 0.0425/2 x </t>
  </si>
  <si>
    <t>0.06125/2</t>
  </si>
  <si>
    <t>1 YEAR</t>
  </si>
  <si>
    <t>2 YEAR</t>
  </si>
  <si>
    <t>3 YEAR</t>
  </si>
  <si>
    <t>4 YEAR</t>
  </si>
  <si>
    <t>5 YEAR</t>
  </si>
  <si>
    <t>Working capital loans</t>
  </si>
  <si>
    <t>Term loans</t>
  </si>
  <si>
    <t xml:space="preserve">6.0 percent serial bounds </t>
  </si>
  <si>
    <t>20X9</t>
  </si>
  <si>
    <t>20Y0</t>
  </si>
  <si>
    <t>20Y1</t>
  </si>
  <si>
    <t>1 Yr</t>
  </si>
  <si>
    <t>2</t>
  </si>
  <si>
    <t>6 YEAR</t>
  </si>
  <si>
    <t>7 YEAR</t>
  </si>
  <si>
    <t>/ (1+0.06125/2)^10 =</t>
  </si>
  <si>
    <t>(1+0.06125/2)^10</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</si>
</sst>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0_);_(* \(#,##0.0\);_(* &quot;-&quot;_);_(@_)"/>
    <numFmt numFmtId="167" formatCode="_(* #,##0.00_);_(* \(#,##0.00\);_(* &quot;-&quot;_);_(@_)"/>
    <numFmt numFmtId="168" formatCode="0.000%"/>
    <numFmt numFmtId="169" formatCode="0.0000%"/>
    <numFmt numFmtId="170" formatCode="_(&quot;$&quot;* #,##0.0_);_(&quot;$&quot;* \(#,##0.0\);_(&quot;$&quot;* &quot;-&quot;?_);_(@_)"/>
    <numFmt numFmtId="171" formatCode="&quot;$&quot;#,##0.0_);[Red]\(&quot;$&quot;#,##0.0\)"/>
    <numFmt numFmtId="172" formatCode="_(* #,##0.0_);_(* \(#,##0.0\);_(* &quot;-&quot;??_);_(@_)"/>
    <numFmt numFmtId="173" formatCode="_(* #,##0.000_);_(* \(#,##0.000\);_(* &quot;-&quot;_);_(@_)"/>
    <numFmt numFmtId="174" formatCode="0_);\(0\)"/>
    <numFmt numFmtId="175" formatCode="_(* #,##0.000_);_(* \(#,##0.000\);_(* &quot;-&quot;??_);_(@_)"/>
    <numFmt numFmtId="176" formatCode="_(* #,##0_);_(* \(#,##0\);_(* &quot;-&quot;??_);_(@_)"/>
    <numFmt numFmtId="177" formatCode="_(* #,##0.00_);_(* \(#,##0.00\);_(* &quot;-&quot;?_);_(@_)"/>
    <numFmt numFmtId="178" formatCode="_(&quot;$&quot;* #,##0_);_(&quot;$&quot;* \(#,##0\);_(&quot;$&quot;* &quot;-&quot;??_);_(@_)"/>
    <numFmt numFmtId="179" formatCode="_(* #,##0.0000000_);_(* \(#,##0.0000000\);_(* &quot;-&quot;???????_);_(@_)"/>
    <numFmt numFmtId="180" formatCode="_(* #,##0.0000_);_(* \(#,##0.0000\);_(* &quot;-&quot;_);_(@_)"/>
    <numFmt numFmtId="181" formatCode="_(* #,##0.00000_);_(* \(#,##0.00000\);_(* &quot;-&quot;_);_(@_)"/>
    <numFmt numFmtId="182" formatCode="_(* #,##0.000000_);_(* \(#,##0.000000\);_(* &quot;-&quot;_);_(@_)"/>
    <numFmt numFmtId="183" formatCode="_(&quot;$&quot;* #,##0.000_);_(&quot;$&quot;* \(#,##0.000\);_(&quot;$&quot;* &quot;-&quot;??_);_(@_)"/>
    <numFmt numFmtId="184" formatCode="_(&quot;$&quot;* #,##0.00_);_(&quot;$&quot;* \(#,##0.00\);_(&quot;$&quot;* &quot;-&quot;_);_(@_)"/>
    <numFmt numFmtId="185" formatCode="_(* #,##0.0000000_);_(* \(#,##0.0000000\);_(* &quot;-&quot;_);_(@_)"/>
    <numFmt numFmtId="186" formatCode="_(* #,##0.000000000_);_(* \(#,##0.000000000\);_(* &quot;-&quot;_);_(@_)"/>
    <numFmt numFmtId="187" formatCode="_(* #,##0.0000_);_(* \(#,##0.0000\);_(* &quot;-&quot;??_);_(@_)"/>
    <numFmt numFmtId="188" formatCode="0.00000%"/>
    <numFmt numFmtId="189" formatCode="&quot;$&quot;#,##0.00"/>
    <numFmt numFmtId="190" formatCode="&quot;$&quot;#,##0"/>
    <numFmt numFmtId="191" formatCode="_(* #,##0.00000_);_(* \(#,##0.00000\);_(* &quot;-&quot;??_);_(@_)"/>
    <numFmt numFmtId="192" formatCode="m/d;@"/>
    <numFmt numFmtId="193" formatCode="_(* #,##0.0000000_);_(* \(#,##0.0000000\);_(* &quot;-&quot;??_);_(@_)"/>
    <numFmt numFmtId="194" formatCode="#,##0.0000000"/>
    <numFmt numFmtId="195" formatCode="&quot;$&quot;#,##0.000_);\(&quot;$&quot;#,##0.000\)"/>
    <numFmt numFmtId="196" formatCode="_(&quot;$&quot;* #,##0.000_);_(&quot;$&quot;* \(#,##0.000\);_(&quot;$&quot;* &quot;-&quot;_);_(@_)"/>
    <numFmt numFmtId="197" formatCode="0.000"/>
    <numFmt numFmtId="198" formatCode="0.0000"/>
    <numFmt numFmtId="199" formatCode="0.00000"/>
    <numFmt numFmtId="200" formatCode="_(&quot;$&quot;* #,##0_);_(&quot;$&quot;* \(#,##0\);_(&quot;$&quot;* &quot;-&quot;?_);_(@_)"/>
    <numFmt numFmtId="201" formatCode="#,##0.0"/>
    <numFmt numFmtId="202" formatCode="#,##0.000"/>
    <numFmt numFmtId="203" formatCode="#,##0.0000"/>
    <numFmt numFmtId="204" formatCode="_(&quot;$&quot;* #,##0.0000_);_(&quot;$&quot;* \(#,##0.0000\);_(&quot;$&quot;* &quot;-&quot;????_);_(@_)"/>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_(&quot;$&quot;* #,##0.0_);_(&quot;$&quot;* \(#,##0.0\);_(&quot;$&quot;* &quot;-&quot;??_);_(@_)"/>
    <numFmt numFmtId="211" formatCode="_(&quot;$&quot;* #,##0.000_);_(&quot;$&quot;* \(#,##0.000\);_(&quot;$&quot;* &quot;-&quot;???_);_(@_)"/>
    <numFmt numFmtId="212" formatCode="_(* #,##0.000_);_(* \(#,##0.000\);_(* &quot;-&quot;???_);_(@_)"/>
    <numFmt numFmtId="213" formatCode="0.000000%"/>
    <numFmt numFmtId="214" formatCode="_(&quot;$&quot;* #,##0.0_);_(&quot;$&quot;* \(#,##0.0\);_(&quot;$&quot;* &quot;-&quot;_);_(@_)"/>
    <numFmt numFmtId="215" formatCode="_(* #,##0_);_(* \(#,##0\);_(* &quot;-&quot;?_);_(@_)"/>
    <numFmt numFmtId="216" formatCode="_(&quot;$&quot;* #,##0.0000_);_(&quot;$&quot;* \(#,##0.0000\);_(&quot;$&quot;* &quot;-&quot;_);_(@_)"/>
    <numFmt numFmtId="217" formatCode="_(&quot;$&quot;* #,##0.00_);_(&quot;$&quot;* \(#,##0.00\);_(&quot;$&quot;* &quot;-&quot;?_);_(@_)"/>
    <numFmt numFmtId="218" formatCode="_(&quot;$&quot;* #,##0.000_);_(&quot;$&quot;* \(#,##0.000\);_(&quot;$&quot;* &quot;-&quot;?_);_(@_)"/>
    <numFmt numFmtId="219" formatCode="_(&quot;$&quot;* #,##0.0000_);_(&quot;$&quot;* \(#,##0.0000\);_(&quot;$&quot;* &quot;-&quot;?_);_(@_)"/>
    <numFmt numFmtId="220" formatCode="_(* #,##0.000_);_(* \(#,##0.000\);_(* &quot;-&quot;?_);_(@_)"/>
    <numFmt numFmtId="221" formatCode="_(* #,##0.00000_);_(* \(#,##0.00000\);_(* &quot;-&quot;?????_);_(@_)"/>
    <numFmt numFmtId="222" formatCode="#,##0.0_);\(#,##0.0\)"/>
  </numFmts>
  <fonts count="74">
    <font>
      <sz val="9"/>
      <name val="Arial"/>
      <family val="0"/>
    </font>
    <font>
      <b/>
      <sz val="9"/>
      <name val="Arial"/>
      <family val="2"/>
    </font>
    <font>
      <b/>
      <sz val="10"/>
      <name val="Arial Narrow"/>
      <family val="2"/>
    </font>
    <font>
      <b/>
      <u val="singleAccounting"/>
      <sz val="9"/>
      <name val="Arial Narrow"/>
      <family val="2"/>
    </font>
    <font>
      <sz val="9"/>
      <color indexed="18"/>
      <name val="Arial"/>
      <family val="2"/>
    </font>
    <font>
      <i/>
      <sz val="9"/>
      <name val="Arial"/>
      <family val="2"/>
    </font>
    <font>
      <u val="singleAccounting"/>
      <sz val="9"/>
      <name val="Arial"/>
      <family val="2"/>
    </font>
    <font>
      <u val="single"/>
      <sz val="9"/>
      <color indexed="12"/>
      <name val="Arial"/>
      <family val="2"/>
    </font>
    <font>
      <u val="single"/>
      <sz val="9"/>
      <color indexed="36"/>
      <name val="Arial"/>
      <family val="2"/>
    </font>
    <font>
      <b/>
      <sz val="8"/>
      <name val="Arial Narrow"/>
      <family val="2"/>
    </font>
    <font>
      <sz val="10"/>
      <name val="Arial Narrow"/>
      <family val="2"/>
    </font>
    <font>
      <sz val="11"/>
      <name val="Arial"/>
      <family val="2"/>
    </font>
    <font>
      <b/>
      <sz val="8"/>
      <color indexed="18"/>
      <name val="Arial Narrow"/>
      <family val="2"/>
    </font>
    <font>
      <u val="singleAccounting"/>
      <sz val="9"/>
      <name val="Arial Narrow"/>
      <family val="2"/>
    </font>
    <font>
      <b/>
      <sz val="9"/>
      <name val="Book Antiqua"/>
      <family val="1"/>
    </font>
    <font>
      <u val="singleAccounting"/>
      <sz val="10"/>
      <name val="Arial Narrow"/>
      <family val="2"/>
    </font>
    <font>
      <b/>
      <u val="singleAccounting"/>
      <sz val="10"/>
      <name val="Arial Narrow"/>
      <family val="2"/>
    </font>
    <font>
      <u val="single"/>
      <sz val="9"/>
      <name val="Arial"/>
      <family val="2"/>
    </font>
    <font>
      <b/>
      <sz val="11"/>
      <color indexed="18"/>
      <name val="Times New Roman"/>
      <family val="1"/>
    </font>
    <font>
      <b/>
      <sz val="11"/>
      <name val="Times New Roman"/>
      <family val="1"/>
    </font>
    <font>
      <sz val="11"/>
      <color indexed="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b/>
      <sz val="9"/>
      <color indexed="10"/>
      <name val="Arial"/>
      <family val="2"/>
    </font>
    <font>
      <i/>
      <sz val="9"/>
      <color indexed="10"/>
      <name val="Arial"/>
      <family val="2"/>
    </font>
    <font>
      <u val="singleAccounting"/>
      <sz val="9"/>
      <color indexed="10"/>
      <name val="Arial"/>
      <family val="2"/>
    </font>
    <font>
      <sz val="10"/>
      <color indexed="10"/>
      <name val="Arial Narrow"/>
      <family val="2"/>
    </font>
    <font>
      <b/>
      <sz val="8"/>
      <color indexed="18"/>
      <name val="Arial"/>
      <family val="2"/>
    </font>
    <font>
      <b/>
      <sz val="9"/>
      <color indexed="10"/>
      <name val="Book Antiqua"/>
      <family val="1"/>
    </font>
    <font>
      <b/>
      <i/>
      <sz val="10"/>
      <color indexed="56"/>
      <name val="Arial"/>
      <family val="2"/>
    </font>
    <font>
      <sz val="9"/>
      <color indexed="8"/>
      <name val="Arial"/>
      <family val="0"/>
    </font>
    <font>
      <b/>
      <sz val="9"/>
      <color indexed="1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rgb="FF000080"/>
      <name val="Arial"/>
      <family val="2"/>
    </font>
    <font>
      <b/>
      <sz val="9"/>
      <color rgb="FFFF0000"/>
      <name val="Arial"/>
      <family val="2"/>
    </font>
    <font>
      <i/>
      <sz val="9"/>
      <color rgb="FFFF0000"/>
      <name val="Arial"/>
      <family val="2"/>
    </font>
    <font>
      <u val="singleAccounting"/>
      <sz val="9"/>
      <color rgb="FFFF0000"/>
      <name val="Arial"/>
      <family val="2"/>
    </font>
    <font>
      <sz val="10"/>
      <color rgb="FFFF0000"/>
      <name val="Arial Narrow"/>
      <family val="2"/>
    </font>
    <font>
      <b/>
      <sz val="8"/>
      <color rgb="FF000080"/>
      <name val="Arial"/>
      <family val="2"/>
    </font>
    <font>
      <b/>
      <sz val="9"/>
      <color rgb="FFFF0000"/>
      <name val="Book Antiqua"/>
      <family val="1"/>
    </font>
    <font>
      <b/>
      <i/>
      <sz val="10"/>
      <color theme="3"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CCCCFF"/>
        <bgColor indexed="64"/>
      </patternFill>
    </fill>
    <fill>
      <patternFill patternType="solid">
        <fgColor theme="0" tint="-0.04997999966144562"/>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medium"/>
    </border>
    <border>
      <left>
        <color indexed="63"/>
      </left>
      <right>
        <color indexed="63"/>
      </right>
      <top>
        <color indexed="63"/>
      </top>
      <bottom style="thin"/>
    </border>
    <border>
      <left style="medium">
        <color rgb="FF666699"/>
      </left>
      <right>
        <color indexed="63"/>
      </right>
      <top style="medium">
        <color rgb="FF666699"/>
      </top>
      <bottom>
        <color indexed="63"/>
      </bottom>
    </border>
    <border>
      <left>
        <color indexed="63"/>
      </left>
      <right>
        <color indexed="63"/>
      </right>
      <top style="medium">
        <color rgb="FF666699"/>
      </top>
      <bottom>
        <color indexed="63"/>
      </bottom>
    </border>
    <border>
      <left>
        <color indexed="63"/>
      </left>
      <right style="medium">
        <color rgb="FF666699"/>
      </right>
      <top style="medium">
        <color rgb="FF666699"/>
      </top>
      <bottom>
        <color indexed="63"/>
      </bottom>
    </border>
    <border>
      <left style="medium">
        <color rgb="FF666699"/>
      </left>
      <right>
        <color indexed="63"/>
      </right>
      <top>
        <color indexed="63"/>
      </top>
      <bottom>
        <color indexed="63"/>
      </bottom>
    </border>
    <border>
      <left>
        <color indexed="63"/>
      </left>
      <right style="medium">
        <color rgb="FF666699"/>
      </right>
      <top>
        <color indexed="63"/>
      </top>
      <bottom>
        <color indexed="63"/>
      </bottom>
    </border>
    <border>
      <left style="medium">
        <color rgb="FF666699"/>
      </left>
      <right>
        <color indexed="63"/>
      </right>
      <top>
        <color indexed="63"/>
      </top>
      <bottom style="medium">
        <color rgb="FF666699"/>
      </bottom>
    </border>
    <border>
      <left>
        <color indexed="63"/>
      </left>
      <right>
        <color indexed="63"/>
      </right>
      <top>
        <color indexed="63"/>
      </top>
      <bottom style="medium">
        <color rgb="FF666699"/>
      </bottom>
    </border>
    <border>
      <left>
        <color indexed="63"/>
      </left>
      <right style="medium">
        <color rgb="FF666699"/>
      </right>
      <top>
        <color indexed="63"/>
      </top>
      <bottom style="medium">
        <color rgb="FF666699"/>
      </bottom>
    </border>
    <border>
      <left style="medium">
        <color indexed="54"/>
      </left>
      <right>
        <color indexed="63"/>
      </right>
      <top style="medium">
        <color indexed="54"/>
      </top>
      <bottom style="medium">
        <color indexed="54"/>
      </bottom>
    </border>
    <border>
      <left>
        <color indexed="63"/>
      </left>
      <right>
        <color indexed="63"/>
      </right>
      <top style="medium">
        <color indexed="54"/>
      </top>
      <bottom style="medium">
        <color indexed="54"/>
      </bottom>
    </border>
    <border>
      <left>
        <color indexed="63"/>
      </left>
      <right style="medium">
        <color indexed="54"/>
      </right>
      <top style="medium">
        <color indexed="54"/>
      </top>
      <bottom style="medium">
        <color indexed="5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08">
    <xf numFmtId="0" fontId="0" fillId="0" borderId="0" xfId="0" applyAlignment="1">
      <alignment/>
    </xf>
    <xf numFmtId="41" fontId="0" fillId="0" borderId="10" xfId="0" applyNumberFormat="1" applyBorder="1" applyAlignment="1">
      <alignment vertical="center"/>
    </xf>
    <xf numFmtId="42" fontId="0" fillId="0" borderId="10" xfId="0" applyNumberFormat="1" applyBorder="1" applyAlignment="1">
      <alignment vertical="center"/>
    </xf>
    <xf numFmtId="43" fontId="0" fillId="0" borderId="11" xfId="0" applyNumberFormat="1" applyFont="1" applyBorder="1" applyAlignment="1">
      <alignment vertical="center"/>
    </xf>
    <xf numFmtId="41" fontId="0" fillId="0" borderId="10" xfId="0" applyNumberFormat="1" applyFill="1" applyBorder="1" applyAlignment="1">
      <alignment vertical="center"/>
    </xf>
    <xf numFmtId="41" fontId="0" fillId="0" borderId="0" xfId="0" applyNumberFormat="1" applyFont="1" applyFill="1" applyBorder="1" applyAlignment="1">
      <alignment vertical="center"/>
    </xf>
    <xf numFmtId="41" fontId="0" fillId="0" borderId="10" xfId="0" applyNumberFormat="1" applyFont="1" applyFill="1" applyBorder="1" applyAlignment="1">
      <alignment vertical="center"/>
    </xf>
    <xf numFmtId="43" fontId="0" fillId="0" borderId="11" xfId="0" applyNumberFormat="1" applyFont="1" applyBorder="1" applyAlignment="1">
      <alignment horizontal="left" vertical="center"/>
    </xf>
    <xf numFmtId="0" fontId="0" fillId="0" borderId="0" xfId="0" applyAlignment="1">
      <alignment vertical="center"/>
    </xf>
    <xf numFmtId="43" fontId="1" fillId="0" borderId="10" xfId="0" applyNumberFormat="1" applyFont="1" applyBorder="1" applyAlignment="1">
      <alignment vertical="center"/>
    </xf>
    <xf numFmtId="43" fontId="0" fillId="0" borderId="0" xfId="0" applyNumberFormat="1" applyBorder="1" applyAlignment="1">
      <alignment vertical="center"/>
    </xf>
    <xf numFmtId="43" fontId="0" fillId="0" borderId="0" xfId="0" applyNumberFormat="1" applyFont="1" applyFill="1" applyBorder="1" applyAlignment="1">
      <alignment vertical="center"/>
    </xf>
    <xf numFmtId="43" fontId="0" fillId="0" borderId="11" xfId="0" applyNumberFormat="1" applyFont="1" applyFill="1" applyBorder="1" applyAlignment="1">
      <alignment horizontal="left" vertical="center"/>
    </xf>
    <xf numFmtId="43" fontId="4" fillId="0" borderId="0" xfId="0" applyNumberFormat="1" applyFont="1" applyBorder="1" applyAlignment="1">
      <alignment vertical="center"/>
    </xf>
    <xf numFmtId="37" fontId="0" fillId="0" borderId="0" xfId="0" applyNumberFormat="1" applyFont="1" applyFill="1" applyBorder="1" applyAlignment="1">
      <alignment vertical="center"/>
    </xf>
    <xf numFmtId="0" fontId="0" fillId="0" borderId="11" xfId="0" applyNumberFormat="1" applyFont="1" applyBorder="1" applyAlignment="1">
      <alignment vertical="center"/>
    </xf>
    <xf numFmtId="43" fontId="0" fillId="0" borderId="12" xfId="0" applyNumberFormat="1" applyFont="1" applyBorder="1" applyAlignment="1">
      <alignment vertical="center"/>
    </xf>
    <xf numFmtId="43" fontId="0" fillId="0" borderId="11" xfId="0" applyNumberFormat="1" applyFont="1" applyBorder="1" applyAlignment="1">
      <alignment vertical="center"/>
    </xf>
    <xf numFmtId="43" fontId="0" fillId="0" borderId="12" xfId="0" applyNumberFormat="1" applyFont="1" applyBorder="1" applyAlignment="1">
      <alignment vertical="center"/>
    </xf>
    <xf numFmtId="43" fontId="0" fillId="0" borderId="10" xfId="0" applyNumberFormat="1" applyFont="1" applyBorder="1" applyAlignment="1">
      <alignment vertical="center"/>
    </xf>
    <xf numFmtId="37" fontId="14" fillId="33" borderId="0" xfId="0" applyNumberFormat="1" applyFont="1" applyFill="1" applyBorder="1" applyAlignment="1">
      <alignment vertical="center"/>
    </xf>
    <xf numFmtId="42" fontId="0" fillId="0" borderId="0" xfId="0" applyNumberFormat="1" applyFill="1" applyBorder="1" applyAlignment="1">
      <alignment vertical="center"/>
    </xf>
    <xf numFmtId="41" fontId="0" fillId="0" borderId="0" xfId="0" applyNumberFormat="1" applyFont="1" applyAlignment="1">
      <alignment vertical="center"/>
    </xf>
    <xf numFmtId="41" fontId="0" fillId="0" borderId="13" xfId="0" applyNumberFormat="1" applyFont="1" applyFill="1" applyBorder="1" applyAlignment="1">
      <alignment vertical="center"/>
    </xf>
    <xf numFmtId="41" fontId="0" fillId="0" borderId="13" xfId="0" applyNumberFormat="1" applyFont="1" applyBorder="1" applyAlignment="1">
      <alignment vertical="center"/>
    </xf>
    <xf numFmtId="0" fontId="0" fillId="0" borderId="10" xfId="0" applyFill="1" applyBorder="1" applyAlignment="1">
      <alignment vertical="center"/>
    </xf>
    <xf numFmtId="0" fontId="0" fillId="0" borderId="14" xfId="0" applyBorder="1" applyAlignment="1">
      <alignment vertical="center"/>
    </xf>
    <xf numFmtId="43" fontId="65" fillId="0" borderId="0" xfId="0" applyNumberFormat="1" applyFont="1" applyFill="1" applyBorder="1" applyAlignment="1">
      <alignment vertical="center"/>
    </xf>
    <xf numFmtId="43" fontId="65" fillId="0" borderId="11" xfId="0" applyNumberFormat="1" applyFont="1" applyBorder="1" applyAlignment="1">
      <alignment vertical="center"/>
    </xf>
    <xf numFmtId="43" fontId="65" fillId="0" borderId="0" xfId="0" applyNumberFormat="1" applyFont="1" applyBorder="1" applyAlignment="1">
      <alignment vertical="center"/>
    </xf>
    <xf numFmtId="0" fontId="0" fillId="0" borderId="14" xfId="0" applyBorder="1" applyAlignment="1">
      <alignment horizontal="center" vertical="center"/>
    </xf>
    <xf numFmtId="0" fontId="0" fillId="0" borderId="0" xfId="0" applyFont="1" applyAlignment="1">
      <alignment vertical="center"/>
    </xf>
    <xf numFmtId="0" fontId="0" fillId="0" borderId="0" xfId="0" applyBorder="1" applyAlignment="1">
      <alignment vertical="center"/>
    </xf>
    <xf numFmtId="43" fontId="5" fillId="0" borderId="12" xfId="0" applyNumberFormat="1" applyFont="1" applyBorder="1" applyAlignment="1">
      <alignment vertical="center"/>
    </xf>
    <xf numFmtId="43" fontId="5" fillId="0" borderId="10" xfId="0" applyNumberFormat="1" applyFont="1" applyBorder="1" applyAlignment="1">
      <alignment vertical="center"/>
    </xf>
    <xf numFmtId="43" fontId="1" fillId="34" borderId="10" xfId="0" applyNumberFormat="1" applyFont="1" applyFill="1" applyBorder="1" applyAlignment="1">
      <alignment horizontal="right" vertical="center"/>
    </xf>
    <xf numFmtId="43" fontId="1" fillId="34" borderId="11" xfId="0" applyNumberFormat="1" applyFont="1" applyFill="1" applyBorder="1" applyAlignment="1">
      <alignment horizontal="right" vertical="center"/>
    </xf>
    <xf numFmtId="43" fontId="5" fillId="34" borderId="11" xfId="0" applyNumberFormat="1" applyFont="1" applyFill="1" applyBorder="1" applyAlignment="1">
      <alignment horizontal="left" vertical="center"/>
    </xf>
    <xf numFmtId="176" fontId="0" fillId="34" borderId="11" xfId="0" applyNumberFormat="1" applyFont="1" applyFill="1" applyBorder="1" applyAlignment="1">
      <alignment vertical="center"/>
    </xf>
    <xf numFmtId="176" fontId="18" fillId="34" borderId="11" xfId="0" applyNumberFormat="1" applyFont="1" applyFill="1" applyBorder="1" applyAlignment="1">
      <alignment horizontal="right" vertical="center"/>
    </xf>
    <xf numFmtId="43" fontId="0" fillId="34" borderId="12" xfId="0" applyNumberFormat="1" applyFont="1" applyFill="1" applyBorder="1" applyAlignment="1">
      <alignment horizontal="left" vertical="center"/>
    </xf>
    <xf numFmtId="176" fontId="0" fillId="34" borderId="14" xfId="0" applyNumberFormat="1" applyFont="1" applyFill="1" applyBorder="1" applyAlignment="1">
      <alignment vertical="center"/>
    </xf>
    <xf numFmtId="176" fontId="19" fillId="34" borderId="14" xfId="0" applyNumberFormat="1" applyFont="1" applyFill="1" applyBorder="1" applyAlignment="1">
      <alignment horizontal="right" vertical="center"/>
    </xf>
    <xf numFmtId="43" fontId="65" fillId="34" borderId="14" xfId="0" applyNumberFormat="1" applyFont="1" applyFill="1" applyBorder="1" applyAlignment="1">
      <alignment horizontal="left" vertical="center"/>
    </xf>
    <xf numFmtId="43" fontId="65" fillId="0" borderId="12" xfId="0" applyNumberFormat="1" applyFont="1" applyBorder="1" applyAlignment="1">
      <alignment vertical="center"/>
    </xf>
    <xf numFmtId="3" fontId="0" fillId="34" borderId="12" xfId="0" applyNumberFormat="1" applyFont="1" applyFill="1" applyBorder="1" applyAlignment="1">
      <alignment horizontal="left" vertical="center"/>
    </xf>
    <xf numFmtId="3" fontId="0" fillId="34" borderId="14" xfId="0" applyNumberFormat="1" applyFont="1" applyFill="1" applyBorder="1" applyAlignment="1">
      <alignment horizontal="left" vertical="center"/>
    </xf>
    <xf numFmtId="43" fontId="2" fillId="0" borderId="10" xfId="0" applyNumberFormat="1" applyFont="1" applyBorder="1" applyAlignment="1">
      <alignment vertical="center"/>
    </xf>
    <xf numFmtId="43" fontId="0" fillId="0" borderId="10" xfId="0" applyNumberFormat="1" applyFont="1" applyFill="1" applyBorder="1" applyAlignment="1">
      <alignment vertical="center"/>
    </xf>
    <xf numFmtId="3" fontId="65" fillId="0" borderId="11" xfId="0" applyNumberFormat="1" applyFont="1" applyFill="1" applyBorder="1" applyAlignment="1">
      <alignment vertical="center"/>
    </xf>
    <xf numFmtId="43" fontId="0" fillId="0" borderId="11" xfId="0" applyNumberFormat="1" applyFont="1" applyFill="1" applyBorder="1" applyAlignment="1">
      <alignment vertical="center"/>
    </xf>
    <xf numFmtId="10" fontId="0" fillId="0" borderId="10" xfId="59" applyNumberFormat="1" applyFont="1" applyFill="1" applyBorder="1" applyAlignment="1">
      <alignment horizontal="center" vertical="center"/>
    </xf>
    <xf numFmtId="0" fontId="0" fillId="0" borderId="0" xfId="0" applyFill="1" applyBorder="1" applyAlignment="1">
      <alignment vertical="center"/>
    </xf>
    <xf numFmtId="3" fontId="65" fillId="0" borderId="10" xfId="0" applyNumberFormat="1" applyFont="1" applyFill="1" applyBorder="1" applyAlignment="1">
      <alignment vertical="center"/>
    </xf>
    <xf numFmtId="3" fontId="0" fillId="34" borderId="15" xfId="0" applyNumberFormat="1" applyFont="1" applyFill="1" applyBorder="1" applyAlignment="1">
      <alignment horizontal="left" vertical="center"/>
    </xf>
    <xf numFmtId="176" fontId="0" fillId="34" borderId="0" xfId="0" applyNumberFormat="1" applyFont="1" applyFill="1" applyBorder="1" applyAlignment="1">
      <alignment vertical="center"/>
    </xf>
    <xf numFmtId="176" fontId="18" fillId="34" borderId="0" xfId="0" applyNumberFormat="1" applyFont="1" applyFill="1" applyBorder="1" applyAlignment="1">
      <alignment horizontal="right" vertical="center"/>
    </xf>
    <xf numFmtId="43" fontId="0" fillId="34" borderId="0" xfId="0" applyNumberFormat="1" applyFont="1" applyFill="1" applyBorder="1" applyAlignment="1">
      <alignment horizontal="left" vertical="center"/>
    </xf>
    <xf numFmtId="3" fontId="0" fillId="34" borderId="0" xfId="0" applyNumberFormat="1" applyFont="1" applyFill="1" applyBorder="1" applyAlignment="1">
      <alignment horizontal="left" vertical="center"/>
    </xf>
    <xf numFmtId="0" fontId="0" fillId="0" borderId="0" xfId="0" applyFont="1" applyAlignment="1">
      <alignment/>
    </xf>
    <xf numFmtId="43" fontId="65" fillId="0" borderId="11" xfId="0" applyNumberFormat="1" applyFont="1" applyFill="1" applyBorder="1" applyAlignment="1">
      <alignment vertical="center"/>
    </xf>
    <xf numFmtId="41" fontId="0" fillId="0" borderId="0" xfId="0" applyNumberFormat="1" applyAlignment="1">
      <alignment/>
    </xf>
    <xf numFmtId="41" fontId="66" fillId="0" borderId="0" xfId="0" applyNumberFormat="1" applyFont="1" applyAlignment="1">
      <alignment/>
    </xf>
    <xf numFmtId="0" fontId="0" fillId="0" borderId="0" xfId="0" applyFont="1" applyFill="1" applyAlignment="1">
      <alignment/>
    </xf>
    <xf numFmtId="41" fontId="66" fillId="34" borderId="0" xfId="0" applyNumberFormat="1" applyFont="1" applyFill="1" applyAlignment="1">
      <alignment vertical="center"/>
    </xf>
    <xf numFmtId="0" fontId="66" fillId="0" borderId="0" xfId="0" applyFont="1" applyAlignment="1">
      <alignment/>
    </xf>
    <xf numFmtId="41" fontId="15" fillId="0" borderId="0" xfId="0" applyNumberFormat="1" applyFont="1" applyFill="1" applyAlignment="1">
      <alignment horizontal="center" wrapText="1"/>
    </xf>
    <xf numFmtId="41" fontId="10" fillId="0" borderId="0" xfId="0" applyNumberFormat="1" applyFont="1" applyFill="1" applyAlignment="1">
      <alignment horizontal="center" wrapText="1"/>
    </xf>
    <xf numFmtId="0" fontId="10" fillId="0" borderId="0" xfId="0" applyFont="1" applyFill="1" applyAlignment="1">
      <alignment/>
    </xf>
    <xf numFmtId="41" fontId="0" fillId="0" borderId="0" xfId="0" applyNumberFormat="1" applyFont="1" applyAlignment="1">
      <alignment/>
    </xf>
    <xf numFmtId="0" fontId="0" fillId="0" borderId="0" xfId="0" applyFont="1" applyBorder="1" applyAlignment="1">
      <alignment vertical="center"/>
    </xf>
    <xf numFmtId="43" fontId="0" fillId="0" borderId="0" xfId="0" applyNumberFormat="1" applyFont="1" applyBorder="1" applyAlignment="1">
      <alignment vertical="center"/>
    </xf>
    <xf numFmtId="43" fontId="0" fillId="0" borderId="0" xfId="0" applyNumberFormat="1" applyFont="1" applyFill="1" applyBorder="1" applyAlignment="1">
      <alignment vertical="center"/>
    </xf>
    <xf numFmtId="0" fontId="0" fillId="0" borderId="0" xfId="0" applyFont="1" applyFill="1" applyBorder="1" applyAlignment="1">
      <alignment vertical="center"/>
    </xf>
    <xf numFmtId="3" fontId="65" fillId="0" borderId="0" xfId="0" applyNumberFormat="1" applyFont="1" applyFill="1" applyBorder="1" applyAlignment="1">
      <alignment vertical="center"/>
    </xf>
    <xf numFmtId="168" fontId="66" fillId="34" borderId="0" xfId="59" applyNumberFormat="1" applyFont="1" applyFill="1" applyAlignment="1">
      <alignment vertical="center"/>
    </xf>
    <xf numFmtId="170" fontId="66" fillId="34" borderId="0" xfId="44" applyNumberFormat="1" applyFont="1" applyFill="1" applyAlignment="1">
      <alignment vertical="center"/>
    </xf>
    <xf numFmtId="170" fontId="66" fillId="34" borderId="14" xfId="44" applyNumberFormat="1" applyFont="1" applyFill="1" applyBorder="1" applyAlignment="1">
      <alignment vertical="center"/>
    </xf>
    <xf numFmtId="164" fontId="66" fillId="34" borderId="0" xfId="44" applyNumberFormat="1" applyFont="1" applyFill="1" applyAlignment="1">
      <alignment vertical="center"/>
    </xf>
    <xf numFmtId="164" fontId="66" fillId="34" borderId="0" xfId="42" applyNumberFormat="1" applyFont="1" applyFill="1" applyAlignment="1">
      <alignment vertical="center"/>
    </xf>
    <xf numFmtId="168" fontId="66" fillId="34" borderId="14" xfId="0" applyNumberFormat="1" applyFont="1" applyFill="1" applyBorder="1" applyAlignment="1">
      <alignment vertical="center"/>
    </xf>
    <xf numFmtId="3" fontId="67" fillId="0" borderId="10" xfId="0" applyNumberFormat="1" applyFont="1" applyFill="1" applyBorder="1" applyAlignment="1">
      <alignment vertical="center"/>
    </xf>
    <xf numFmtId="3" fontId="65" fillId="0" borderId="12" xfId="0" applyNumberFormat="1" applyFont="1" applyFill="1" applyBorder="1" applyAlignment="1">
      <alignment vertical="center"/>
    </xf>
    <xf numFmtId="3" fontId="68" fillId="0" borderId="12" xfId="0" applyNumberFormat="1" applyFont="1" applyFill="1" applyBorder="1" applyAlignment="1">
      <alignment vertical="center"/>
    </xf>
    <xf numFmtId="3" fontId="68" fillId="0" borderId="10" xfId="0" applyNumberFormat="1" applyFont="1" applyFill="1" applyBorder="1" applyAlignment="1">
      <alignment vertical="center"/>
    </xf>
    <xf numFmtId="3" fontId="65" fillId="0" borderId="11" xfId="0" applyNumberFormat="1" applyFont="1" applyFill="1" applyBorder="1" applyAlignment="1">
      <alignment vertical="center" wrapText="1"/>
    </xf>
    <xf numFmtId="4" fontId="65" fillId="0" borderId="11" xfId="0" applyNumberFormat="1" applyFont="1" applyFill="1" applyBorder="1" applyAlignment="1">
      <alignment vertical="center"/>
    </xf>
    <xf numFmtId="3" fontId="65" fillId="0" borderId="11" xfId="0" applyNumberFormat="1" applyFont="1" applyFill="1" applyBorder="1" applyAlignment="1">
      <alignment horizontal="left" vertical="center"/>
    </xf>
    <xf numFmtId="0" fontId="0" fillId="0" borderId="0" xfId="0" applyFont="1" applyFill="1" applyAlignment="1">
      <alignment vertical="center"/>
    </xf>
    <xf numFmtId="43" fontId="65" fillId="0" borderId="10" xfId="0" applyNumberFormat="1" applyFont="1" applyFill="1" applyBorder="1" applyAlignment="1">
      <alignment vertical="center"/>
    </xf>
    <xf numFmtId="44" fontId="65" fillId="0" borderId="10" xfId="0" applyNumberFormat="1" applyFont="1" applyFill="1" applyBorder="1" applyAlignment="1">
      <alignment vertical="center"/>
    </xf>
    <xf numFmtId="0" fontId="65" fillId="0" borderId="10" xfId="0" applyFont="1" applyFill="1" applyBorder="1" applyAlignment="1">
      <alignment vertical="center"/>
    </xf>
    <xf numFmtId="169" fontId="65" fillId="0" borderId="10" xfId="59" applyNumberFormat="1" applyFont="1" applyFill="1" applyBorder="1" applyAlignment="1">
      <alignment vertical="center"/>
    </xf>
    <xf numFmtId="43" fontId="0" fillId="34" borderId="11" xfId="0" applyNumberFormat="1" applyFont="1" applyFill="1" applyBorder="1" applyAlignment="1">
      <alignment horizontal="left" vertical="center"/>
    </xf>
    <xf numFmtId="43" fontId="0" fillId="34" borderId="14" xfId="0" applyNumberFormat="1" applyFont="1" applyFill="1" applyBorder="1" applyAlignment="1">
      <alignment horizontal="left" vertical="center"/>
    </xf>
    <xf numFmtId="3" fontId="0" fillId="34" borderId="11" xfId="0" applyNumberFormat="1" applyFont="1" applyFill="1" applyBorder="1" applyAlignment="1">
      <alignment vertical="center"/>
    </xf>
    <xf numFmtId="3" fontId="0" fillId="34" borderId="11" xfId="0" applyNumberFormat="1" applyFont="1" applyFill="1" applyBorder="1" applyAlignment="1">
      <alignment horizontal="left" vertical="center"/>
    </xf>
    <xf numFmtId="0" fontId="65" fillId="0" borderId="0" xfId="0" applyFont="1" applyAlignment="1">
      <alignment vertical="center"/>
    </xf>
    <xf numFmtId="43" fontId="66" fillId="0" borderId="0" xfId="0" applyNumberFormat="1" applyFont="1" applyFill="1" applyBorder="1" applyAlignment="1">
      <alignment vertical="center"/>
    </xf>
    <xf numFmtId="176" fontId="65" fillId="0" borderId="11" xfId="0" applyNumberFormat="1" applyFont="1" applyFill="1" applyBorder="1" applyAlignment="1">
      <alignment vertical="center"/>
    </xf>
    <xf numFmtId="170" fontId="65" fillId="0" borderId="11" xfId="0" applyNumberFormat="1" applyFont="1" applyFill="1" applyBorder="1" applyAlignment="1">
      <alignment vertical="center"/>
    </xf>
    <xf numFmtId="165" fontId="65" fillId="0" borderId="11" xfId="59" applyNumberFormat="1" applyFont="1" applyFill="1" applyBorder="1" applyAlignment="1">
      <alignment vertical="center"/>
    </xf>
    <xf numFmtId="42" fontId="69" fillId="0" borderId="11" xfId="0" applyNumberFormat="1" applyFont="1" applyBorder="1" applyAlignment="1">
      <alignment vertical="center"/>
    </xf>
    <xf numFmtId="42" fontId="0" fillId="0" borderId="14" xfId="0" applyNumberFormat="1" applyFont="1" applyFill="1" applyBorder="1" applyAlignment="1">
      <alignment vertical="center"/>
    </xf>
    <xf numFmtId="165" fontId="66" fillId="34" borderId="0" xfId="59" applyNumberFormat="1" applyFont="1" applyFill="1" applyAlignment="1">
      <alignment vertical="center"/>
    </xf>
    <xf numFmtId="165" fontId="66" fillId="34" borderId="14" xfId="59" applyNumberFormat="1" applyFont="1" applyFill="1" applyBorder="1" applyAlignment="1">
      <alignment vertical="center"/>
    </xf>
    <xf numFmtId="170" fontId="66" fillId="34" borderId="14" xfId="0" applyNumberFormat="1" applyFont="1" applyFill="1" applyBorder="1" applyAlignment="1">
      <alignment vertical="center"/>
    </xf>
    <xf numFmtId="196" fontId="65" fillId="0" borderId="11" xfId="0" applyNumberFormat="1" applyFont="1" applyBorder="1" applyAlignment="1">
      <alignment vertical="center"/>
    </xf>
    <xf numFmtId="0" fontId="70" fillId="0" borderId="0" xfId="0" applyFont="1" applyFill="1" applyAlignment="1">
      <alignment/>
    </xf>
    <xf numFmtId="0" fontId="65" fillId="0" borderId="14" xfId="0" applyFont="1" applyBorder="1" applyAlignment="1">
      <alignment vertical="center"/>
    </xf>
    <xf numFmtId="0" fontId="65" fillId="0" borderId="0" xfId="0" applyFont="1" applyFill="1" applyAlignment="1">
      <alignment vertical="center"/>
    </xf>
    <xf numFmtId="0" fontId="65" fillId="0" borderId="0" xfId="0" applyFont="1" applyFill="1" applyAlignment="1">
      <alignment/>
    </xf>
    <xf numFmtId="0" fontId="65" fillId="0" borderId="0" xfId="0" applyFont="1" applyAlignment="1">
      <alignment/>
    </xf>
    <xf numFmtId="41" fontId="65" fillId="0" borderId="14" xfId="0" applyNumberFormat="1" applyFont="1" applyBorder="1" applyAlignment="1">
      <alignment vertical="center"/>
    </xf>
    <xf numFmtId="210" fontId="65" fillId="0" borderId="14" xfId="44" applyNumberFormat="1" applyFont="1" applyBorder="1" applyAlignment="1">
      <alignment horizontal="left" vertical="center"/>
    </xf>
    <xf numFmtId="43" fontId="65" fillId="0" borderId="10" xfId="0" applyNumberFormat="1" applyFont="1" applyBorder="1" applyAlignment="1">
      <alignment vertical="center"/>
    </xf>
    <xf numFmtId="0" fontId="66" fillId="34" borderId="10" xfId="0" applyFont="1" applyFill="1" applyBorder="1" applyAlignment="1">
      <alignment horizontal="center" vertical="center"/>
    </xf>
    <xf numFmtId="172" fontId="12" fillId="34" borderId="10" xfId="42" applyNumberFormat="1" applyFont="1" applyFill="1" applyBorder="1" applyAlignment="1" quotePrefix="1">
      <alignment horizontal="left" vertical="center"/>
    </xf>
    <xf numFmtId="168" fontId="66" fillId="34" borderId="10" xfId="0" applyNumberFormat="1" applyFont="1" applyFill="1" applyBorder="1" applyAlignment="1">
      <alignment vertical="center"/>
    </xf>
    <xf numFmtId="43" fontId="66" fillId="34" borderId="10" xfId="42" applyFont="1" applyFill="1" applyBorder="1" applyAlignment="1">
      <alignment vertical="center"/>
    </xf>
    <xf numFmtId="168" fontId="66" fillId="34" borderId="10" xfId="0" applyNumberFormat="1" applyFont="1" applyFill="1" applyBorder="1" applyAlignment="1">
      <alignment horizontal="center" vertical="center"/>
    </xf>
    <xf numFmtId="164" fontId="66" fillId="34" borderId="10" xfId="42" applyNumberFormat="1" applyFont="1" applyFill="1" applyBorder="1" applyAlignment="1" quotePrefix="1">
      <alignment vertical="center"/>
    </xf>
    <xf numFmtId="0" fontId="66" fillId="34" borderId="0" xfId="0" applyFont="1" applyFill="1" applyBorder="1" applyAlignment="1">
      <alignment horizontal="center" vertical="center"/>
    </xf>
    <xf numFmtId="41" fontId="66" fillId="34" borderId="0" xfId="0" applyNumberFormat="1" applyFont="1" applyFill="1" applyBorder="1" applyAlignment="1">
      <alignment vertical="center"/>
    </xf>
    <xf numFmtId="170" fontId="66" fillId="34" borderId="0" xfId="44" applyNumberFormat="1" applyFont="1" applyFill="1" applyBorder="1" applyAlignment="1">
      <alignment vertical="center"/>
    </xf>
    <xf numFmtId="210" fontId="65" fillId="0" borderId="0" xfId="44" applyNumberFormat="1" applyFont="1" applyBorder="1" applyAlignment="1">
      <alignment horizontal="left" vertical="center"/>
    </xf>
    <xf numFmtId="168" fontId="66" fillId="34" borderId="0" xfId="0" applyNumberFormat="1" applyFont="1" applyFill="1" applyBorder="1" applyAlignment="1">
      <alignment vertical="center"/>
    </xf>
    <xf numFmtId="44" fontId="66" fillId="34" borderId="0" xfId="44" applyFont="1" applyFill="1" applyBorder="1" applyAlignment="1">
      <alignment vertical="center"/>
    </xf>
    <xf numFmtId="168" fontId="66" fillId="34" borderId="0" xfId="0" applyNumberFormat="1" applyFont="1" applyFill="1" applyBorder="1" applyAlignment="1">
      <alignment horizontal="center" vertical="center"/>
    </xf>
    <xf numFmtId="170" fontId="66" fillId="34" borderId="0" xfId="44" applyNumberFormat="1" applyFont="1" applyFill="1" applyBorder="1" applyAlignment="1" quotePrefix="1">
      <alignment vertical="center"/>
    </xf>
    <xf numFmtId="0" fontId="65" fillId="0" borderId="0" xfId="0" applyFont="1" applyBorder="1" applyAlignment="1">
      <alignment vertical="center"/>
    </xf>
    <xf numFmtId="164" fontId="66" fillId="34" borderId="0" xfId="44" applyNumberFormat="1" applyFont="1" applyFill="1" applyBorder="1" applyAlignment="1">
      <alignment vertical="center"/>
    </xf>
    <xf numFmtId="172" fontId="65" fillId="0" borderId="0" xfId="42" applyNumberFormat="1" applyFont="1" applyBorder="1" applyAlignment="1">
      <alignment horizontal="left" vertical="center"/>
    </xf>
    <xf numFmtId="43" fontId="66" fillId="34" borderId="0" xfId="42" applyFont="1" applyFill="1" applyBorder="1" applyAlignment="1">
      <alignment vertical="center"/>
    </xf>
    <xf numFmtId="164" fontId="66" fillId="34" borderId="0" xfId="42" applyNumberFormat="1" applyFont="1" applyFill="1" applyBorder="1" applyAlignment="1" quotePrefix="1">
      <alignment vertical="center"/>
    </xf>
    <xf numFmtId="172" fontId="12" fillId="0" borderId="0" xfId="42" applyNumberFormat="1" applyFont="1" applyBorder="1" applyAlignment="1">
      <alignment horizontal="left" vertical="center"/>
    </xf>
    <xf numFmtId="0" fontId="0" fillId="0" borderId="0" xfId="0" applyFont="1" applyBorder="1" applyAlignment="1">
      <alignment horizontal="center" vertical="center"/>
    </xf>
    <xf numFmtId="41" fontId="65" fillId="0" borderId="0" xfId="0" applyNumberFormat="1" applyFont="1" applyBorder="1" applyAlignment="1">
      <alignment vertical="center"/>
    </xf>
    <xf numFmtId="172" fontId="9" fillId="0" borderId="0" xfId="42" applyNumberFormat="1" applyFont="1" applyBorder="1" applyAlignment="1">
      <alignment horizontal="left" vertical="center"/>
    </xf>
    <xf numFmtId="10" fontId="65" fillId="0" borderId="0" xfId="0" applyNumberFormat="1" applyFont="1" applyBorder="1" applyAlignment="1">
      <alignment horizontal="left" vertical="center"/>
    </xf>
    <xf numFmtId="43" fontId="65" fillId="0" borderId="0" xfId="42" applyFont="1" applyBorder="1" applyAlignment="1">
      <alignment vertical="center"/>
    </xf>
    <xf numFmtId="0" fontId="65" fillId="0" borderId="0" xfId="0" applyFont="1" applyBorder="1" applyAlignment="1">
      <alignment horizontal="center" vertical="center"/>
    </xf>
    <xf numFmtId="10" fontId="65" fillId="0" borderId="0" xfId="0" applyNumberFormat="1" applyFont="1" applyBorder="1" applyAlignment="1">
      <alignment horizontal="center" vertical="center"/>
    </xf>
    <xf numFmtId="164" fontId="65" fillId="0" borderId="0" xfId="42" applyNumberFormat="1" applyFont="1" applyBorder="1" applyAlignment="1" quotePrefix="1">
      <alignment vertical="center"/>
    </xf>
    <xf numFmtId="41" fontId="65" fillId="0" borderId="0" xfId="0" applyNumberFormat="1" applyFont="1" applyBorder="1" applyAlignment="1">
      <alignment horizontal="right" vertical="center"/>
    </xf>
    <xf numFmtId="215" fontId="71" fillId="34" borderId="0" xfId="42" applyNumberFormat="1" applyFont="1" applyFill="1" applyBorder="1" applyAlignment="1">
      <alignment vertical="center"/>
    </xf>
    <xf numFmtId="172" fontId="12" fillId="34" borderId="0" xfId="42" applyNumberFormat="1" applyFont="1" applyFill="1" applyBorder="1" applyAlignment="1" quotePrefix="1">
      <alignment horizontal="left" vertical="center"/>
    </xf>
    <xf numFmtId="164" fontId="66" fillId="34" borderId="0" xfId="42" applyNumberFormat="1" applyFont="1" applyFill="1" applyBorder="1" applyAlignment="1">
      <alignment vertical="center"/>
    </xf>
    <xf numFmtId="169" fontId="66" fillId="34" borderId="0" xfId="59" applyNumberFormat="1" applyFont="1" applyFill="1" applyBorder="1" applyAlignment="1" quotePrefix="1">
      <alignment vertical="center"/>
    </xf>
    <xf numFmtId="169" fontId="65" fillId="0" borderId="0" xfId="59" applyNumberFormat="1" applyFont="1" applyBorder="1" applyAlignment="1" quotePrefix="1">
      <alignment vertical="center"/>
    </xf>
    <xf numFmtId="169" fontId="66" fillId="34" borderId="10" xfId="59" applyNumberFormat="1" applyFont="1" applyFill="1" applyBorder="1" applyAlignment="1" quotePrefix="1">
      <alignment vertical="center"/>
    </xf>
    <xf numFmtId="217" fontId="65" fillId="0" borderId="11" xfId="0" applyNumberFormat="1" applyFont="1" applyFill="1" applyBorder="1" applyAlignment="1">
      <alignment vertical="center"/>
    </xf>
    <xf numFmtId="220" fontId="65" fillId="0" borderId="11" xfId="0" applyNumberFormat="1" applyFont="1" applyFill="1" applyBorder="1" applyAlignment="1">
      <alignment vertical="center"/>
    </xf>
    <xf numFmtId="220" fontId="69" fillId="0" borderId="11" xfId="0" applyNumberFormat="1" applyFont="1" applyFill="1" applyBorder="1" applyAlignment="1">
      <alignment vertical="center"/>
    </xf>
    <xf numFmtId="3" fontId="65" fillId="34" borderId="11" xfId="0" applyNumberFormat="1" applyFont="1" applyFill="1" applyBorder="1" applyAlignment="1">
      <alignment vertical="center"/>
    </xf>
    <xf numFmtId="217" fontId="65" fillId="34" borderId="11" xfId="0" applyNumberFormat="1" applyFont="1" applyFill="1" applyBorder="1" applyAlignment="1">
      <alignment vertical="center"/>
    </xf>
    <xf numFmtId="3" fontId="65" fillId="34" borderId="11" xfId="0" applyNumberFormat="1" applyFont="1" applyFill="1" applyBorder="1" applyAlignment="1">
      <alignment horizontal="left" vertical="center"/>
    </xf>
    <xf numFmtId="170" fontId="65" fillId="34" borderId="11" xfId="0" applyNumberFormat="1" applyFont="1" applyFill="1" applyBorder="1" applyAlignment="1">
      <alignment vertical="center"/>
    </xf>
    <xf numFmtId="3" fontId="68" fillId="34" borderId="11" xfId="0" applyNumberFormat="1" applyFont="1" applyFill="1" applyBorder="1" applyAlignment="1">
      <alignment vertical="center"/>
    </xf>
    <xf numFmtId="217" fontId="67" fillId="34" borderId="11" xfId="0" applyNumberFormat="1" applyFont="1" applyFill="1" applyBorder="1" applyAlignment="1">
      <alignment vertical="center"/>
    </xf>
    <xf numFmtId="3" fontId="65" fillId="34" borderId="12" xfId="0" applyNumberFormat="1" applyFont="1" applyFill="1" applyBorder="1" applyAlignment="1">
      <alignment horizontal="left" vertical="center"/>
    </xf>
    <xf numFmtId="170" fontId="65" fillId="34" borderId="12" xfId="0" applyNumberFormat="1" applyFont="1" applyFill="1" applyBorder="1" applyAlignment="1">
      <alignment vertical="center"/>
    </xf>
    <xf numFmtId="3" fontId="65" fillId="34" borderId="0" xfId="0" applyNumberFormat="1" applyFont="1" applyFill="1" applyBorder="1" applyAlignment="1">
      <alignment horizontal="left" vertical="center"/>
    </xf>
    <xf numFmtId="170" fontId="65" fillId="34" borderId="0" xfId="0" applyNumberFormat="1" applyFont="1" applyFill="1" applyBorder="1" applyAlignment="1">
      <alignment vertical="center"/>
    </xf>
    <xf numFmtId="3" fontId="67" fillId="34" borderId="14" xfId="0" applyNumberFormat="1" applyFont="1" applyFill="1" applyBorder="1" applyAlignment="1">
      <alignment horizontal="left" vertical="center"/>
    </xf>
    <xf numFmtId="3" fontId="65" fillId="34" borderId="14" xfId="0" applyNumberFormat="1" applyFont="1" applyFill="1" applyBorder="1" applyAlignment="1">
      <alignment horizontal="left" vertical="center"/>
    </xf>
    <xf numFmtId="43" fontId="0" fillId="0" borderId="11" xfId="0" applyNumberFormat="1" applyFont="1" applyFill="1" applyBorder="1" applyAlignment="1">
      <alignment vertical="center"/>
    </xf>
    <xf numFmtId="43" fontId="67" fillId="0" borderId="10" xfId="0" applyNumberFormat="1" applyFont="1" applyBorder="1" applyAlignment="1">
      <alignment vertical="center"/>
    </xf>
    <xf numFmtId="43" fontId="68" fillId="0" borderId="12" xfId="0" applyNumberFormat="1" applyFont="1" applyBorder="1" applyAlignment="1">
      <alignment vertical="center"/>
    </xf>
    <xf numFmtId="43" fontId="68" fillId="0" borderId="10" xfId="0" applyNumberFormat="1" applyFont="1" applyBorder="1" applyAlignment="1">
      <alignment vertical="center"/>
    </xf>
    <xf numFmtId="43" fontId="65" fillId="34" borderId="11" xfId="0" applyNumberFormat="1" applyFont="1" applyFill="1" applyBorder="1" applyAlignment="1">
      <alignment horizontal="left" vertical="center"/>
    </xf>
    <xf numFmtId="43" fontId="68" fillId="34" borderId="11" xfId="0" applyNumberFormat="1" applyFont="1" applyFill="1" applyBorder="1" applyAlignment="1">
      <alignment horizontal="left" vertical="center"/>
    </xf>
    <xf numFmtId="43" fontId="65" fillId="34" borderId="12" xfId="0" applyNumberFormat="1" applyFont="1" applyFill="1" applyBorder="1" applyAlignment="1">
      <alignment horizontal="left" vertical="center"/>
    </xf>
    <xf numFmtId="43" fontId="65" fillId="34" borderId="0" xfId="0" applyNumberFormat="1" applyFont="1" applyFill="1" applyBorder="1" applyAlignment="1">
      <alignment horizontal="left" vertical="center"/>
    </xf>
    <xf numFmtId="43" fontId="65" fillId="0" borderId="11" xfId="0" applyNumberFormat="1" applyFont="1" applyBorder="1" applyAlignment="1">
      <alignment horizontal="left" vertical="center"/>
    </xf>
    <xf numFmtId="41"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42" fontId="0" fillId="0" borderId="10" xfId="0" applyNumberFormat="1" applyFill="1" applyBorder="1" applyAlignment="1">
      <alignment vertical="center"/>
    </xf>
    <xf numFmtId="0" fontId="0" fillId="0" borderId="10" xfId="0" applyFont="1" applyFill="1" applyBorder="1" applyAlignment="1">
      <alignment horizontal="right" vertical="center"/>
    </xf>
    <xf numFmtId="168" fontId="0" fillId="0" borderId="10" xfId="59" applyNumberFormat="1" applyFont="1" applyFill="1" applyBorder="1" applyAlignment="1">
      <alignment vertical="center"/>
    </xf>
    <xf numFmtId="37" fontId="65" fillId="0" borderId="0" xfId="0" applyNumberFormat="1" applyFont="1" applyFill="1" applyBorder="1" applyAlignment="1">
      <alignment vertical="center"/>
    </xf>
    <xf numFmtId="43" fontId="0" fillId="33" borderId="0" xfId="0" applyNumberFormat="1" applyFont="1" applyFill="1" applyBorder="1" applyAlignment="1">
      <alignment vertical="center"/>
    </xf>
    <xf numFmtId="43" fontId="65" fillId="33" borderId="0" xfId="0" applyNumberFormat="1" applyFont="1" applyFill="1" applyBorder="1" applyAlignment="1">
      <alignment vertical="center"/>
    </xf>
    <xf numFmtId="43" fontId="72" fillId="33" borderId="0" xfId="0" applyNumberFormat="1" applyFont="1" applyFill="1" applyBorder="1" applyAlignment="1">
      <alignment vertical="center"/>
    </xf>
    <xf numFmtId="37" fontId="72" fillId="33" borderId="0" xfId="0" applyNumberFormat="1" applyFont="1" applyFill="1" applyBorder="1" applyAlignment="1">
      <alignment vertical="center"/>
    </xf>
    <xf numFmtId="8" fontId="66" fillId="0" borderId="0" xfId="0" applyNumberFormat="1" applyFont="1" applyFill="1" applyBorder="1" applyAlignment="1">
      <alignment vertical="center"/>
    </xf>
    <xf numFmtId="39" fontId="66" fillId="0" borderId="0" xfId="0" applyNumberFormat="1" applyFont="1" applyFill="1" applyBorder="1" applyAlignment="1">
      <alignment vertical="center"/>
    </xf>
    <xf numFmtId="39" fontId="66" fillId="0" borderId="0" xfId="0" applyNumberFormat="1" applyFont="1" applyFill="1" applyBorder="1" applyAlignment="1" quotePrefix="1">
      <alignment vertical="center"/>
    </xf>
    <xf numFmtId="43" fontId="66" fillId="0" borderId="0" xfId="0" applyNumberFormat="1" applyFont="1" applyFill="1" applyBorder="1" applyAlignment="1" quotePrefix="1">
      <alignment horizontal="center" vertical="center"/>
    </xf>
    <xf numFmtId="41" fontId="3" fillId="35" borderId="0" xfId="0" applyNumberFormat="1" applyFont="1" applyFill="1" applyAlignment="1">
      <alignment horizontal="center" wrapText="1"/>
    </xf>
    <xf numFmtId="0" fontId="3" fillId="35" borderId="0" xfId="0" applyFont="1" applyFill="1" applyAlignment="1">
      <alignment horizontal="center" wrapText="1"/>
    </xf>
    <xf numFmtId="0" fontId="65" fillId="0" borderId="0" xfId="0" applyFont="1" applyAlignment="1">
      <alignment vertical="center"/>
    </xf>
    <xf numFmtId="43" fontId="0" fillId="0" borderId="16" xfId="0" applyNumberFormat="1" applyFont="1" applyBorder="1" applyAlignment="1">
      <alignment vertical="center"/>
    </xf>
    <xf numFmtId="43" fontId="66" fillId="0" borderId="17" xfId="0" applyNumberFormat="1" applyFont="1" applyFill="1" applyBorder="1" applyAlignment="1">
      <alignment vertical="center"/>
    </xf>
    <xf numFmtId="8" fontId="66" fillId="0" borderId="17" xfId="0" applyNumberFormat="1" applyFont="1" applyFill="1" applyBorder="1" applyAlignment="1" quotePrefix="1">
      <alignment vertical="center"/>
    </xf>
    <xf numFmtId="43" fontId="0" fillId="0" borderId="18" xfId="0" applyNumberFormat="1" applyBorder="1" applyAlignment="1">
      <alignment vertical="center"/>
    </xf>
    <xf numFmtId="43" fontId="0" fillId="0" borderId="19" xfId="0" applyNumberFormat="1" applyBorder="1" applyAlignment="1">
      <alignment vertical="center"/>
    </xf>
    <xf numFmtId="43" fontId="0" fillId="0" borderId="20" xfId="0" applyNumberFormat="1" applyBorder="1" applyAlignment="1">
      <alignment vertical="center"/>
    </xf>
    <xf numFmtId="43" fontId="0" fillId="0" borderId="21" xfId="0" applyNumberFormat="1" applyBorder="1" applyAlignment="1">
      <alignment vertical="center"/>
    </xf>
    <xf numFmtId="43" fontId="66" fillId="0" borderId="22" xfId="0" applyNumberFormat="1" applyFont="1" applyFill="1" applyBorder="1" applyAlignment="1">
      <alignment vertical="center"/>
    </xf>
    <xf numFmtId="43" fontId="0" fillId="0" borderId="23" xfId="0" applyNumberFormat="1" applyBorder="1" applyAlignment="1">
      <alignment vertical="center"/>
    </xf>
    <xf numFmtId="41" fontId="65" fillId="0" borderId="0" xfId="0" applyNumberFormat="1" applyFont="1" applyAlignment="1">
      <alignment vertical="center"/>
    </xf>
    <xf numFmtId="176" fontId="0" fillId="34" borderId="12" xfId="0" applyNumberFormat="1" applyFont="1" applyFill="1" applyBorder="1" applyAlignment="1">
      <alignment vertical="center"/>
    </xf>
    <xf numFmtId="0" fontId="0" fillId="34" borderId="12" xfId="0" applyFill="1" applyBorder="1" applyAlignment="1">
      <alignment vertical="center"/>
    </xf>
    <xf numFmtId="0" fontId="0" fillId="34" borderId="0" xfId="0" applyFill="1" applyAlignment="1">
      <alignment vertical="center"/>
    </xf>
    <xf numFmtId="0" fontId="0" fillId="34" borderId="11" xfId="0" applyFill="1" applyBorder="1" applyAlignment="1">
      <alignment vertical="center"/>
    </xf>
    <xf numFmtId="37" fontId="0" fillId="0" borderId="0" xfId="0" applyNumberFormat="1" applyFont="1" applyFill="1" applyBorder="1" applyAlignment="1">
      <alignment vertical="center" wrapText="1"/>
    </xf>
    <xf numFmtId="37" fontId="0" fillId="0" borderId="0" xfId="0" applyNumberForma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41" fontId="0" fillId="0" borderId="10" xfId="0" applyNumberFormat="1" applyFont="1" applyFill="1" applyBorder="1" applyAlignment="1">
      <alignment vertical="center"/>
    </xf>
    <xf numFmtId="0" fontId="0" fillId="0" borderId="10" xfId="0" applyFill="1" applyBorder="1" applyAlignment="1">
      <alignment vertical="center"/>
    </xf>
    <xf numFmtId="41" fontId="0" fillId="0" borderId="11" xfId="0" applyNumberFormat="1" applyFont="1" applyFill="1" applyBorder="1" applyAlignment="1">
      <alignment vertical="center"/>
    </xf>
    <xf numFmtId="0" fontId="0" fillId="0" borderId="11" xfId="0" applyFill="1" applyBorder="1" applyAlignment="1">
      <alignment vertical="center"/>
    </xf>
    <xf numFmtId="3" fontId="0" fillId="34" borderId="11" xfId="0" applyNumberFormat="1" applyFont="1" applyFill="1" applyBorder="1" applyAlignment="1">
      <alignment horizontal="left" vertical="center"/>
    </xf>
    <xf numFmtId="3" fontId="0" fillId="34" borderId="14" xfId="0" applyNumberFormat="1" applyFont="1" applyFill="1" applyBorder="1" applyAlignment="1">
      <alignment vertical="center"/>
    </xf>
    <xf numFmtId="0" fontId="0" fillId="34" borderId="14" xfId="0" applyFill="1" applyBorder="1" applyAlignment="1">
      <alignment vertical="center"/>
    </xf>
    <xf numFmtId="3" fontId="0" fillId="34" borderId="12" xfId="0" applyNumberFormat="1" applyFont="1" applyFill="1" applyBorder="1" applyAlignment="1">
      <alignment horizontal="left" vertical="center" wrapText="1"/>
    </xf>
    <xf numFmtId="0" fontId="0" fillId="34" borderId="12" xfId="0" applyFill="1" applyBorder="1" applyAlignment="1">
      <alignment vertical="center" wrapText="1"/>
    </xf>
    <xf numFmtId="0" fontId="0" fillId="34" borderId="0" xfId="0" applyFill="1" applyAlignment="1">
      <alignment vertical="center" wrapText="1"/>
    </xf>
    <xf numFmtId="0" fontId="0" fillId="34" borderId="15" xfId="0" applyFill="1" applyBorder="1" applyAlignment="1">
      <alignment vertical="center" wrapText="1"/>
    </xf>
    <xf numFmtId="43" fontId="0" fillId="0" borderId="11" xfId="0" applyNumberFormat="1"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wrapText="1"/>
    </xf>
    <xf numFmtId="0" fontId="0" fillId="0" borderId="11" xfId="0" applyBorder="1" applyAlignment="1">
      <alignment vertical="center" wrapText="1"/>
    </xf>
    <xf numFmtId="41" fontId="1" fillId="0" borderId="11" xfId="0" applyNumberFormat="1" applyFont="1" applyBorder="1" applyAlignment="1">
      <alignment vertical="center"/>
    </xf>
    <xf numFmtId="41" fontId="0" fillId="0" borderId="11" xfId="0" applyNumberFormat="1" applyBorder="1" applyAlignment="1">
      <alignment vertical="center"/>
    </xf>
    <xf numFmtId="189" fontId="0" fillId="0" borderId="11" xfId="0" applyNumberFormat="1" applyFont="1" applyBorder="1" applyAlignment="1">
      <alignment vertical="center" wrapText="1"/>
    </xf>
    <xf numFmtId="189" fontId="0" fillId="0" borderId="11" xfId="0" applyNumberFormat="1" applyBorder="1" applyAlignment="1">
      <alignment vertical="center" wrapText="1"/>
    </xf>
    <xf numFmtId="37" fontId="0" fillId="0" borderId="11" xfId="0" applyNumberFormat="1" applyFont="1" applyFill="1" applyBorder="1" applyAlignment="1">
      <alignment vertical="center"/>
    </xf>
    <xf numFmtId="3" fontId="1" fillId="34" borderId="11" xfId="0" applyNumberFormat="1" applyFont="1" applyFill="1" applyBorder="1" applyAlignment="1">
      <alignment vertical="center"/>
    </xf>
    <xf numFmtId="3" fontId="0" fillId="34" borderId="11" xfId="0" applyNumberFormat="1" applyFont="1" applyFill="1" applyBorder="1" applyAlignment="1">
      <alignment vertical="center"/>
    </xf>
    <xf numFmtId="0" fontId="0" fillId="0" borderId="11" xfId="0" applyFont="1"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42" fontId="0" fillId="0" borderId="11" xfId="0" applyNumberFormat="1" applyFont="1" applyFill="1" applyBorder="1" applyAlignment="1">
      <alignment vertical="center"/>
    </xf>
    <xf numFmtId="42" fontId="0" fillId="0" borderId="11" xfId="0" applyNumberFormat="1" applyFill="1" applyBorder="1" applyAlignment="1">
      <alignment vertical="center"/>
    </xf>
    <xf numFmtId="42" fontId="17" fillId="0" borderId="10" xfId="0" applyNumberFormat="1" applyFont="1" applyBorder="1" applyAlignment="1">
      <alignment vertical="center"/>
    </xf>
    <xf numFmtId="42" fontId="0" fillId="0" borderId="10" xfId="0" applyNumberForma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41" fontId="5" fillId="0" borderId="11" xfId="0" applyNumberFormat="1" applyFont="1" applyBorder="1" applyAlignment="1">
      <alignment vertical="center"/>
    </xf>
    <xf numFmtId="42" fontId="0" fillId="0" borderId="11" xfId="0" applyNumberFormat="1" applyFont="1" applyBorder="1" applyAlignment="1">
      <alignment vertical="center"/>
    </xf>
    <xf numFmtId="42" fontId="0" fillId="0" borderId="11" xfId="0" applyNumberFormat="1" applyBorder="1" applyAlignment="1">
      <alignment vertical="center"/>
    </xf>
    <xf numFmtId="43" fontId="0" fillId="0" borderId="11" xfId="0" applyNumberFormat="1" applyFont="1" applyBorder="1" applyAlignment="1">
      <alignment vertical="center"/>
    </xf>
    <xf numFmtId="0" fontId="0" fillId="0" borderId="11" xfId="0" applyNumberFormat="1" applyFont="1" applyFill="1" applyBorder="1" applyAlignment="1">
      <alignment vertical="center"/>
    </xf>
    <xf numFmtId="0" fontId="0" fillId="0" borderId="11" xfId="0" applyFill="1" applyBorder="1" applyAlignment="1">
      <alignment/>
    </xf>
    <xf numFmtId="43" fontId="0" fillId="0" borderId="10" xfId="0" applyNumberFormat="1" applyFont="1" applyBorder="1" applyAlignment="1">
      <alignment vertical="center"/>
    </xf>
    <xf numFmtId="41" fontId="2" fillId="0" borderId="11" xfId="0" applyNumberFormat="1" applyFont="1" applyBorder="1" applyAlignment="1">
      <alignment horizontal="center" vertical="center"/>
    </xf>
    <xf numFmtId="41" fontId="73" fillId="0" borderId="11" xfId="0" applyNumberFormat="1" applyFont="1" applyBorder="1" applyAlignment="1">
      <alignment horizontal="center" vertical="center"/>
    </xf>
    <xf numFmtId="43" fontId="1" fillId="0" borderId="10" xfId="0" applyNumberFormat="1" applyFont="1" applyBorder="1" applyAlignment="1">
      <alignment vertical="center"/>
    </xf>
    <xf numFmtId="0" fontId="0" fillId="0" borderId="10" xfId="0" applyBorder="1" applyAlignment="1">
      <alignment/>
    </xf>
    <xf numFmtId="43" fontId="0" fillId="0" borderId="12" xfId="0" applyNumberFormat="1" applyFont="1" applyBorder="1" applyAlignment="1">
      <alignment vertical="center"/>
    </xf>
    <xf numFmtId="0" fontId="0" fillId="0" borderId="12" xfId="0" applyBorder="1" applyAlignment="1">
      <alignment/>
    </xf>
    <xf numFmtId="0" fontId="0" fillId="0" borderId="11" xfId="0" applyNumberFormat="1" applyFont="1" applyBorder="1" applyAlignment="1">
      <alignment vertical="center"/>
    </xf>
    <xf numFmtId="0" fontId="0" fillId="0" borderId="11" xfId="0" applyBorder="1" applyAlignment="1">
      <alignment/>
    </xf>
    <xf numFmtId="39" fontId="5" fillId="0" borderId="12" xfId="0" applyNumberFormat="1" applyFont="1" applyBorder="1" applyAlignment="1">
      <alignment vertical="center"/>
    </xf>
    <xf numFmtId="39" fontId="5" fillId="0" borderId="10" xfId="0" applyNumberFormat="1" applyFont="1" applyBorder="1" applyAlignment="1">
      <alignment vertical="center"/>
    </xf>
    <xf numFmtId="41" fontId="0" fillId="0" borderId="12" xfId="0" applyNumberFormat="1" applyFont="1" applyBorder="1" applyAlignment="1">
      <alignment vertical="center"/>
    </xf>
    <xf numFmtId="41" fontId="0" fillId="0" borderId="12" xfId="0" applyNumberFormat="1" applyBorder="1" applyAlignment="1">
      <alignment vertical="center"/>
    </xf>
    <xf numFmtId="0" fontId="3" fillId="0" borderId="0" xfId="0" applyFont="1" applyFill="1" applyBorder="1" applyAlignment="1">
      <alignment horizontal="center" wrapText="1"/>
    </xf>
    <xf numFmtId="0" fontId="13" fillId="0" borderId="0" xfId="0" applyFont="1" applyFill="1" applyAlignment="1">
      <alignment horizontal="center" wrapText="1"/>
    </xf>
    <xf numFmtId="0" fontId="3" fillId="0" borderId="0" xfId="0" applyFont="1" applyFill="1" applyAlignment="1">
      <alignment horizontal="center" wrapText="1"/>
    </xf>
    <xf numFmtId="0" fontId="0" fillId="0" borderId="12" xfId="0" applyNumberFormat="1" applyFont="1" applyBorder="1" applyAlignment="1">
      <alignment vertical="center"/>
    </xf>
    <xf numFmtId="0" fontId="0" fillId="0" borderId="12" xfId="0" applyBorder="1" applyAlignment="1">
      <alignment vertical="center"/>
    </xf>
    <xf numFmtId="0" fontId="0" fillId="33" borderId="11" xfId="0" applyNumberFormat="1" applyFont="1" applyFill="1" applyBorder="1" applyAlignment="1">
      <alignment vertical="center" wrapText="1"/>
    </xf>
    <xf numFmtId="0" fontId="20" fillId="36" borderId="24" xfId="0" applyNumberFormat="1" applyFont="1" applyFill="1" applyBorder="1" applyAlignment="1">
      <alignment wrapText="1"/>
    </xf>
    <xf numFmtId="0" fontId="11" fillId="0" borderId="25" xfId="0" applyFont="1" applyBorder="1" applyAlignment="1">
      <alignment wrapText="1"/>
    </xf>
    <xf numFmtId="0" fontId="11" fillId="0" borderId="26" xfId="0" applyFont="1" applyBorder="1" applyAlignment="1">
      <alignment wrapText="1"/>
    </xf>
    <xf numFmtId="37" fontId="0" fillId="0" borderId="11" xfId="0" applyNumberFormat="1" applyFont="1" applyBorder="1" applyAlignment="1">
      <alignment vertical="center"/>
    </xf>
    <xf numFmtId="37" fontId="0" fillId="0" borderId="11" xfId="0" applyNumberFormat="1" applyBorder="1" applyAlignment="1">
      <alignment vertical="center"/>
    </xf>
    <xf numFmtId="37" fontId="0" fillId="0" borderId="0" xfId="0" applyNumberFormat="1" applyFont="1" applyBorder="1" applyAlignment="1">
      <alignment vertical="center" wrapText="1"/>
    </xf>
    <xf numFmtId="0" fontId="0" fillId="0" borderId="0" xfId="0" applyBorder="1" applyAlignment="1">
      <alignment vertical="center" wrapText="1"/>
    </xf>
    <xf numFmtId="39" fontId="0" fillId="33" borderId="0" xfId="0" applyNumberFormat="1" applyFont="1" applyFill="1" applyBorder="1" applyAlignment="1">
      <alignment horizontal="left" vertical="center" wrapText="1"/>
    </xf>
    <xf numFmtId="39" fontId="0" fillId="33" borderId="0" xfId="0" applyNumberFormat="1" applyFont="1" applyFill="1" applyBorder="1" applyAlignment="1">
      <alignment vertical="center" wrapText="1"/>
    </xf>
    <xf numFmtId="39" fontId="0" fillId="0" borderId="0" xfId="0" applyNumberFormat="1" applyBorder="1" applyAlignment="1">
      <alignment vertical="center" wrapText="1"/>
    </xf>
    <xf numFmtId="0" fontId="65" fillId="0" borderId="0" xfId="0" applyFont="1" applyAlignment="1">
      <alignment vertical="center"/>
    </xf>
    <xf numFmtId="0" fontId="65" fillId="0" borderId="0" xfId="0" applyFont="1" applyAlignment="1">
      <alignment/>
    </xf>
    <xf numFmtId="0" fontId="0" fillId="0" borderId="0" xfId="0" applyFont="1" applyAlignment="1">
      <alignment/>
    </xf>
    <xf numFmtId="0" fontId="0" fillId="0" borderId="0" xfId="0" applyAlignment="1">
      <alignment/>
    </xf>
    <xf numFmtId="0" fontId="15" fillId="0" borderId="0" xfId="0" applyFont="1" applyFill="1" applyAlignment="1">
      <alignment horizontal="center" wrapText="1"/>
    </xf>
    <xf numFmtId="41" fontId="15" fillId="0" borderId="0" xfId="0" applyNumberFormat="1" applyFont="1" applyFill="1" applyAlignment="1">
      <alignment horizontal="center" wrapText="1"/>
    </xf>
    <xf numFmtId="0" fontId="10" fillId="0" borderId="10" xfId="0" applyFont="1" applyFill="1" applyBorder="1" applyAlignment="1">
      <alignment horizontal="center" wrapText="1"/>
    </xf>
    <xf numFmtId="41" fontId="66" fillId="34" borderId="0" xfId="0" applyNumberFormat="1" applyFont="1" applyFill="1" applyAlignment="1">
      <alignment vertical="center"/>
    </xf>
    <xf numFmtId="0" fontId="66" fillId="34" borderId="0" xfId="0" applyFont="1" applyFill="1" applyAlignment="1">
      <alignment vertical="center"/>
    </xf>
    <xf numFmtId="0" fontId="70" fillId="0" borderId="0" xfId="0" applyFont="1" applyFill="1" applyAlignment="1">
      <alignment/>
    </xf>
    <xf numFmtId="37" fontId="15" fillId="0" borderId="0" xfId="0" applyNumberFormat="1" applyFont="1" applyFill="1" applyAlignment="1">
      <alignment horizontal="center" wrapText="1"/>
    </xf>
    <xf numFmtId="41" fontId="70" fillId="0" borderId="0" xfId="0" applyNumberFormat="1" applyFont="1" applyFill="1" applyAlignment="1">
      <alignment horizontal="left" wrapText="1"/>
    </xf>
    <xf numFmtId="0" fontId="10" fillId="0" borderId="0" xfId="0" applyFont="1" applyFill="1" applyAlignment="1">
      <alignment horizontal="center" wrapText="1"/>
    </xf>
    <xf numFmtId="0" fontId="6" fillId="0" borderId="10" xfId="0" applyFont="1" applyBorder="1" applyAlignment="1">
      <alignment horizontal="center" wrapText="1"/>
    </xf>
    <xf numFmtId="3" fontId="0" fillId="0" borderId="0" xfId="0" applyNumberFormat="1" applyFont="1" applyFill="1" applyAlignment="1">
      <alignment vertical="center"/>
    </xf>
    <xf numFmtId="3" fontId="0" fillId="0" borderId="0" xfId="0" applyNumberFormat="1" applyAlignment="1">
      <alignment vertical="center"/>
    </xf>
    <xf numFmtId="0" fontId="0" fillId="0" borderId="0" xfId="0" applyFont="1" applyFill="1" applyAlignment="1">
      <alignment vertical="center"/>
    </xf>
    <xf numFmtId="0" fontId="0" fillId="0" borderId="0" xfId="0" applyAlignment="1">
      <alignment vertical="center"/>
    </xf>
    <xf numFmtId="0" fontId="65" fillId="0" borderId="0" xfId="0" applyFont="1" applyFill="1" applyAlignment="1">
      <alignment/>
    </xf>
    <xf numFmtId="41" fontId="13" fillId="35" borderId="0" xfId="0" applyNumberFormat="1" applyFont="1" applyFill="1" applyAlignment="1">
      <alignment horizontal="center"/>
    </xf>
    <xf numFmtId="0" fontId="0" fillId="35" borderId="0" xfId="0" applyFont="1" applyFill="1" applyAlignment="1">
      <alignment horizontal="center"/>
    </xf>
    <xf numFmtId="0" fontId="0" fillId="35" borderId="0" xfId="0" applyFont="1" applyFill="1" applyAlignment="1">
      <alignment/>
    </xf>
    <xf numFmtId="43" fontId="66" fillId="0" borderId="0" xfId="0" applyNumberFormat="1" applyFont="1" applyFill="1" applyBorder="1" applyAlignment="1" quotePrefix="1">
      <alignment vertical="center"/>
    </xf>
    <xf numFmtId="176" fontId="66" fillId="0" borderId="0" xfId="42" applyNumberFormat="1" applyFont="1" applyFill="1" applyBorder="1" applyAlignment="1" quotePrefix="1">
      <alignment vertical="center"/>
    </xf>
    <xf numFmtId="43" fontId="66" fillId="0" borderId="0" xfId="0" applyNumberFormat="1" applyFont="1" applyFill="1" applyBorder="1" applyAlignment="1">
      <alignment horizontal="left" vertical="center"/>
    </xf>
    <xf numFmtId="39" fontId="66" fillId="0" borderId="15" xfId="0" applyNumberFormat="1" applyFont="1" applyFill="1" applyBorder="1" applyAlignment="1" quotePrefix="1">
      <alignment vertical="center"/>
    </xf>
    <xf numFmtId="176" fontId="66" fillId="0" borderId="15" xfId="0" applyNumberFormat="1" applyFont="1" applyFill="1" applyBorder="1" applyAlignment="1">
      <alignment horizontal="center" vertical="center"/>
    </xf>
    <xf numFmtId="37" fontId="66" fillId="0" borderId="0" xfId="0" applyNumberFormat="1" applyFont="1" applyFill="1" applyBorder="1" applyAlignment="1">
      <alignment vertical="center"/>
    </xf>
    <xf numFmtId="37" fontId="66" fillId="0" borderId="0" xfId="0" applyNumberFormat="1" applyFont="1" applyFill="1" applyBorder="1" applyAlignment="1" quotePrefix="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3</xdr:row>
      <xdr:rowOff>47625</xdr:rowOff>
    </xdr:from>
    <xdr:to>
      <xdr:col>14</xdr:col>
      <xdr:colOff>247650</xdr:colOff>
      <xdr:row>19</xdr:row>
      <xdr:rowOff>47625</xdr:rowOff>
    </xdr:to>
    <xdr:sp>
      <xdr:nvSpPr>
        <xdr:cNvPr id="1" name="AutoShape 1"/>
        <xdr:cNvSpPr>
          <a:spLocks/>
        </xdr:cNvSpPr>
      </xdr:nvSpPr>
      <xdr:spPr>
        <a:xfrm>
          <a:off x="7334250" y="1266825"/>
          <a:ext cx="1924050" cy="2971800"/>
        </a:xfrm>
        <a:prstGeom prst="wedgeRoundRectCallout">
          <a:avLst>
            <a:gd name="adj1" fmla="val -61087"/>
            <a:gd name="adj2" fmla="val -1375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Use the information in the first worksheet tab (Instructions and company information) to complete the analysis in this tab.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Enter numbers, formulas, or labels, as appropriate, in </a:t>
          </a:r>
          <a:r>
            <a:rPr lang="en-US" cap="none" sz="900" b="1" i="0" u="none" baseline="0">
              <a:solidFill>
                <a:srgbClr val="000080"/>
              </a:solidFill>
              <a:latin typeface="Arial"/>
              <a:ea typeface="Arial"/>
              <a:cs typeface="Arial"/>
            </a:rPr>
            <a:t>shaded</a:t>
          </a:r>
          <a:r>
            <a:rPr lang="en-US" cap="none" sz="900" b="0" i="0" u="none" baseline="0">
              <a:solidFill>
                <a:srgbClr val="000000"/>
              </a:solidFill>
              <a:latin typeface="Arial"/>
              <a:ea typeface="Arial"/>
              <a:cs typeface="Arial"/>
            </a:rPr>
            <a:t> worksheet cells only, leaving the remainder of this worksheet tab unchanged.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 ensure maximum credit  for your work, use formulas whenever possible.  This will help enable the faciliator's understanding of your reasoning, which may justify "partial credit" for inaccurate results.</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Q92"/>
  <sheetViews>
    <sheetView tabSelected="1" view="pageBreakPreview" zoomScaleSheetLayoutView="100" zoomScalePageLayoutView="0" workbookViewId="0" topLeftCell="A1">
      <selection activeCell="B32" sqref="B32:G32"/>
    </sheetView>
  </sheetViews>
  <sheetFormatPr defaultColWidth="9.140625" defaultRowHeight="16.5" customHeight="1"/>
  <cols>
    <col min="1" max="1" width="1.7109375" style="3" customWidth="1"/>
    <col min="2" max="3" width="3.28125" style="3" customWidth="1"/>
    <col min="4" max="11" width="12.7109375" style="3" customWidth="1"/>
    <col min="12" max="12" width="1.7109375" style="49" customWidth="1"/>
    <col min="13" max="15" width="9.140625" style="49" customWidth="1"/>
    <col min="16" max="17" width="9.140625" style="28" customWidth="1"/>
    <col min="18" max="21" width="9.140625" style="3" customWidth="1"/>
    <col min="22" max="16384" width="9.140625" style="3" customWidth="1"/>
  </cols>
  <sheetData>
    <row r="1" spans="1:17" s="9" customFormat="1" ht="16.5" customHeight="1">
      <c r="A1" s="253" t="s">
        <v>4</v>
      </c>
      <c r="B1" s="254"/>
      <c r="C1" s="254"/>
      <c r="D1" s="254"/>
      <c r="E1" s="254"/>
      <c r="F1" s="254"/>
      <c r="G1" s="254"/>
      <c r="H1" s="254"/>
      <c r="I1" s="254"/>
      <c r="J1" s="254"/>
      <c r="K1" s="254"/>
      <c r="L1" s="254"/>
      <c r="M1" s="81"/>
      <c r="N1" s="81"/>
      <c r="O1" s="81"/>
      <c r="P1" s="167"/>
      <c r="Q1" s="167"/>
    </row>
    <row r="2" spans="1:17" s="16" customFormat="1" ht="16.5" customHeight="1">
      <c r="A2" s="255" t="s">
        <v>105</v>
      </c>
      <c r="B2" s="256"/>
      <c r="C2" s="256"/>
      <c r="D2" s="256"/>
      <c r="E2" s="256"/>
      <c r="F2" s="256"/>
      <c r="G2" s="256"/>
      <c r="H2" s="256"/>
      <c r="I2" s="256"/>
      <c r="J2" s="256"/>
      <c r="K2" s="256"/>
      <c r="L2" s="256"/>
      <c r="M2" s="82"/>
      <c r="N2" s="82"/>
      <c r="O2" s="82"/>
      <c r="P2" s="44"/>
      <c r="Q2" s="44"/>
    </row>
    <row r="3" spans="2:12" ht="16.5" customHeight="1">
      <c r="B3" s="248" t="s">
        <v>47</v>
      </c>
      <c r="C3" s="249"/>
      <c r="D3" s="249"/>
      <c r="E3" s="249"/>
      <c r="F3" s="249"/>
      <c r="G3" s="249"/>
      <c r="H3" s="249"/>
      <c r="I3" s="249"/>
      <c r="J3" s="249"/>
      <c r="K3" s="249"/>
      <c r="L3" s="249"/>
    </row>
    <row r="4" spans="2:12" ht="16.5" customHeight="1">
      <c r="B4" s="257" t="s">
        <v>28</v>
      </c>
      <c r="C4" s="258"/>
      <c r="D4" s="258"/>
      <c r="E4" s="258"/>
      <c r="F4" s="258"/>
      <c r="G4" s="258"/>
      <c r="H4" s="258"/>
      <c r="I4" s="258"/>
      <c r="J4" s="258"/>
      <c r="K4" s="258"/>
      <c r="L4" s="258"/>
    </row>
    <row r="5" spans="2:12" ht="16.5" customHeight="1">
      <c r="B5" s="257" t="s">
        <v>45</v>
      </c>
      <c r="C5" s="258"/>
      <c r="D5" s="258"/>
      <c r="E5" s="258"/>
      <c r="F5" s="258"/>
      <c r="G5" s="258"/>
      <c r="H5" s="258"/>
      <c r="I5" s="258"/>
      <c r="J5" s="258"/>
      <c r="K5" s="258"/>
      <c r="L5" s="258"/>
    </row>
    <row r="6" spans="1:17" s="33" customFormat="1" ht="16.5" customHeight="1">
      <c r="A6" s="259" t="s">
        <v>29</v>
      </c>
      <c r="B6" s="256"/>
      <c r="C6" s="256"/>
      <c r="D6" s="256"/>
      <c r="E6" s="256"/>
      <c r="F6" s="256"/>
      <c r="G6" s="256"/>
      <c r="H6" s="256"/>
      <c r="I6" s="256"/>
      <c r="J6" s="256"/>
      <c r="K6" s="256"/>
      <c r="L6" s="256"/>
      <c r="M6" s="83"/>
      <c r="N6" s="83"/>
      <c r="O6" s="83"/>
      <c r="P6" s="168"/>
      <c r="Q6" s="168"/>
    </row>
    <row r="7" spans="1:17" s="34" customFormat="1" ht="16.5" customHeight="1">
      <c r="A7" s="260" t="s">
        <v>30</v>
      </c>
      <c r="B7" s="254"/>
      <c r="C7" s="254"/>
      <c r="D7" s="254"/>
      <c r="E7" s="254"/>
      <c r="F7" s="254"/>
      <c r="G7" s="254"/>
      <c r="H7" s="254"/>
      <c r="I7" s="254"/>
      <c r="J7" s="254"/>
      <c r="K7" s="254"/>
      <c r="L7" s="254"/>
      <c r="M7" s="84"/>
      <c r="N7" s="84"/>
      <c r="O7" s="84"/>
      <c r="P7" s="169"/>
      <c r="Q7" s="169"/>
    </row>
    <row r="8" spans="1:12" ht="3" customHeight="1">
      <c r="A8" s="247"/>
      <c r="B8" s="236"/>
      <c r="C8" s="236"/>
      <c r="D8" s="236"/>
      <c r="E8" s="236"/>
      <c r="F8" s="236"/>
      <c r="G8" s="236"/>
      <c r="H8" s="236"/>
      <c r="I8" s="236"/>
      <c r="J8" s="236"/>
      <c r="K8" s="236"/>
      <c r="L8" s="236"/>
    </row>
    <row r="9" spans="1:12" ht="54" customHeight="1">
      <c r="A9" s="15"/>
      <c r="B9" s="268" t="s">
        <v>60</v>
      </c>
      <c r="C9" s="227"/>
      <c r="D9" s="227"/>
      <c r="E9" s="227"/>
      <c r="F9" s="227"/>
      <c r="G9" s="227"/>
      <c r="H9" s="227"/>
      <c r="I9" s="227"/>
      <c r="J9" s="227"/>
      <c r="K9" s="227"/>
      <c r="L9" s="85"/>
    </row>
    <row r="10" spans="1:12" ht="4.5" customHeight="1" thickBot="1">
      <c r="A10" s="266" t="s">
        <v>5</v>
      </c>
      <c r="B10" s="267"/>
      <c r="C10" s="267"/>
      <c r="D10" s="267"/>
      <c r="E10" s="267"/>
      <c r="F10" s="267"/>
      <c r="G10" s="267"/>
      <c r="H10" s="267"/>
      <c r="I10" s="267"/>
      <c r="J10" s="267"/>
      <c r="K10" s="267"/>
      <c r="L10" s="267"/>
    </row>
    <row r="11" spans="1:17" s="17" customFormat="1" ht="126" customHeight="1" thickBot="1">
      <c r="A11" s="3"/>
      <c r="B11" s="269" t="s">
        <v>104</v>
      </c>
      <c r="C11" s="270"/>
      <c r="D11" s="270"/>
      <c r="E11" s="270"/>
      <c r="F11" s="270"/>
      <c r="G11" s="270"/>
      <c r="H11" s="270"/>
      <c r="I11" s="270"/>
      <c r="J11" s="270"/>
      <c r="K11" s="271"/>
      <c r="L11" s="85"/>
      <c r="M11" s="85"/>
      <c r="N11" s="85"/>
      <c r="O11" s="85"/>
      <c r="P11" s="28"/>
      <c r="Q11" s="28"/>
    </row>
    <row r="12" spans="1:17" s="17" customFormat="1" ht="4.5" customHeight="1">
      <c r="A12" s="250"/>
      <c r="B12" s="243"/>
      <c r="C12" s="243"/>
      <c r="D12" s="243"/>
      <c r="E12" s="243"/>
      <c r="F12" s="243"/>
      <c r="G12" s="243"/>
      <c r="H12" s="243"/>
      <c r="I12" s="243"/>
      <c r="J12" s="243"/>
      <c r="K12" s="243"/>
      <c r="L12" s="53"/>
      <c r="M12" s="49"/>
      <c r="N12" s="49"/>
      <c r="O12" s="49"/>
      <c r="P12" s="28"/>
      <c r="Q12" s="28"/>
    </row>
    <row r="13" spans="1:17" s="17" customFormat="1" ht="16.5" customHeight="1">
      <c r="A13" s="47"/>
      <c r="B13" s="251" t="s">
        <v>31</v>
      </c>
      <c r="C13" s="251"/>
      <c r="D13" s="251"/>
      <c r="E13" s="251"/>
      <c r="F13" s="251"/>
      <c r="G13" s="251"/>
      <c r="H13" s="251"/>
      <c r="I13" s="251"/>
      <c r="J13" s="251"/>
      <c r="K13" s="251"/>
      <c r="L13" s="53"/>
      <c r="M13" s="49"/>
      <c r="N13" s="49"/>
      <c r="O13" s="49"/>
      <c r="P13" s="28"/>
      <c r="Q13" s="28"/>
    </row>
    <row r="14" spans="1:17" s="17" customFormat="1" ht="16.5" customHeight="1">
      <c r="A14" s="47"/>
      <c r="B14" s="251" t="s">
        <v>6</v>
      </c>
      <c r="C14" s="251"/>
      <c r="D14" s="251"/>
      <c r="E14" s="251"/>
      <c r="F14" s="251"/>
      <c r="G14" s="251"/>
      <c r="H14" s="251"/>
      <c r="I14" s="251"/>
      <c r="J14" s="251"/>
      <c r="K14" s="251"/>
      <c r="L14" s="53"/>
      <c r="M14" s="49"/>
      <c r="N14" s="49"/>
      <c r="O14" s="49"/>
      <c r="P14" s="28"/>
      <c r="Q14" s="28"/>
    </row>
    <row r="15" spans="1:17" s="17" customFormat="1" ht="16.5" customHeight="1">
      <c r="A15" s="47"/>
      <c r="B15" s="251" t="s">
        <v>44</v>
      </c>
      <c r="C15" s="251"/>
      <c r="D15" s="251"/>
      <c r="E15" s="251"/>
      <c r="F15" s="251"/>
      <c r="G15" s="251"/>
      <c r="H15" s="251"/>
      <c r="I15" s="251"/>
      <c r="J15" s="251"/>
      <c r="K15" s="251"/>
      <c r="L15" s="53"/>
      <c r="M15" s="49"/>
      <c r="N15" s="49"/>
      <c r="O15" s="49"/>
      <c r="P15" s="28"/>
      <c r="Q15" s="28"/>
    </row>
    <row r="16" spans="1:17" s="17" customFormat="1" ht="16.5" customHeight="1">
      <c r="A16" s="19"/>
      <c r="B16" s="252" t="s">
        <v>32</v>
      </c>
      <c r="C16" s="252"/>
      <c r="D16" s="252"/>
      <c r="E16" s="252"/>
      <c r="F16" s="252"/>
      <c r="G16" s="252"/>
      <c r="H16" s="252"/>
      <c r="I16" s="252"/>
      <c r="J16" s="252"/>
      <c r="K16" s="252"/>
      <c r="L16" s="53"/>
      <c r="M16" s="49"/>
      <c r="N16" s="49"/>
      <c r="O16" s="49"/>
      <c r="P16" s="28"/>
      <c r="Q16" s="28"/>
    </row>
    <row r="17" spans="1:17" s="18" customFormat="1" ht="3" customHeight="1">
      <c r="A17" s="71"/>
      <c r="B17" s="261"/>
      <c r="C17" s="262"/>
      <c r="D17" s="262"/>
      <c r="E17" s="262"/>
      <c r="F17" s="262"/>
      <c r="G17" s="262"/>
      <c r="H17" s="262"/>
      <c r="I17" s="262"/>
      <c r="J17" s="262"/>
      <c r="K17" s="262"/>
      <c r="L17" s="74"/>
      <c r="M17" s="82"/>
      <c r="N17" s="82"/>
      <c r="O17" s="82"/>
      <c r="P17" s="44"/>
      <c r="Q17" s="44"/>
    </row>
    <row r="18" spans="2:17" s="19" customFormat="1" ht="16.5" customHeight="1">
      <c r="B18" s="240" t="s">
        <v>7</v>
      </c>
      <c r="C18" s="241"/>
      <c r="D18" s="241"/>
      <c r="E18" s="241"/>
      <c r="F18" s="241"/>
      <c r="G18" s="241"/>
      <c r="H18" s="240" t="s">
        <v>35</v>
      </c>
      <c r="I18" s="241"/>
      <c r="J18" s="241"/>
      <c r="K18" s="241"/>
      <c r="L18" s="53"/>
      <c r="M18" s="53"/>
      <c r="N18" s="53"/>
      <c r="O18" s="53"/>
      <c r="P18" s="115"/>
      <c r="Q18" s="115"/>
    </row>
    <row r="19" spans="1:17" s="17" customFormat="1" ht="16.5" customHeight="1">
      <c r="A19" s="19"/>
      <c r="B19" s="245" t="s">
        <v>8</v>
      </c>
      <c r="C19" s="246"/>
      <c r="D19" s="246"/>
      <c r="E19" s="246"/>
      <c r="F19" s="246"/>
      <c r="G19" s="2">
        <v>15</v>
      </c>
      <c r="H19" s="245" t="s">
        <v>36</v>
      </c>
      <c r="I19" s="246"/>
      <c r="J19" s="246"/>
      <c r="K19" s="2">
        <v>170</v>
      </c>
      <c r="L19" s="53"/>
      <c r="M19" s="49"/>
      <c r="N19" s="49"/>
      <c r="O19" s="49"/>
      <c r="P19" s="28"/>
      <c r="Q19" s="28"/>
    </row>
    <row r="20" spans="1:17" s="17" customFormat="1" ht="16.5" customHeight="1">
      <c r="A20" s="19"/>
      <c r="B20" s="245" t="s">
        <v>34</v>
      </c>
      <c r="C20" s="246"/>
      <c r="D20" s="246"/>
      <c r="E20" s="246"/>
      <c r="F20" s="246"/>
      <c r="G20" s="1">
        <v>75</v>
      </c>
      <c r="H20" s="245" t="s">
        <v>37</v>
      </c>
      <c r="I20" s="246"/>
      <c r="J20" s="246"/>
      <c r="K20" s="1">
        <v>20</v>
      </c>
      <c r="L20" s="53"/>
      <c r="M20" s="49"/>
      <c r="N20" s="49"/>
      <c r="O20" s="49"/>
      <c r="P20" s="28"/>
      <c r="Q20" s="28"/>
    </row>
    <row r="21" spans="1:17" s="17" customFormat="1" ht="16.5" customHeight="1">
      <c r="A21" s="19"/>
      <c r="B21" s="245" t="s">
        <v>2</v>
      </c>
      <c r="C21" s="246"/>
      <c r="D21" s="246"/>
      <c r="E21" s="246"/>
      <c r="F21" s="246"/>
      <c r="G21" s="1">
        <v>18</v>
      </c>
      <c r="H21" s="245" t="s">
        <v>88</v>
      </c>
      <c r="I21" s="246"/>
      <c r="J21" s="246"/>
      <c r="K21" s="1">
        <v>10</v>
      </c>
      <c r="L21" s="53"/>
      <c r="M21" s="49"/>
      <c r="N21" s="49"/>
      <c r="O21" s="49"/>
      <c r="P21" s="28"/>
      <c r="Q21" s="28"/>
    </row>
    <row r="22" spans="1:17" s="17" customFormat="1" ht="16.5" customHeight="1">
      <c r="A22" s="19"/>
      <c r="B22" s="245" t="s">
        <v>33</v>
      </c>
      <c r="C22" s="246"/>
      <c r="D22" s="246"/>
      <c r="E22" s="246"/>
      <c r="F22" s="246"/>
      <c r="G22" s="24">
        <v>192</v>
      </c>
      <c r="H22" s="245" t="s">
        <v>89</v>
      </c>
      <c r="I22" s="246"/>
      <c r="J22" s="246"/>
      <c r="K22" s="24">
        <v>50</v>
      </c>
      <c r="L22" s="53"/>
      <c r="M22" s="49"/>
      <c r="N22" s="49"/>
      <c r="O22" s="49"/>
      <c r="P22" s="28"/>
      <c r="Q22" s="28"/>
    </row>
    <row r="23" spans="1:17" s="17" customFormat="1" ht="16.5" customHeight="1">
      <c r="A23" s="19"/>
      <c r="B23" s="245" t="s">
        <v>9</v>
      </c>
      <c r="C23" s="246"/>
      <c r="D23" s="246"/>
      <c r="E23" s="246"/>
      <c r="F23" s="246"/>
      <c r="G23" s="4">
        <v>300</v>
      </c>
      <c r="H23" s="238" t="s">
        <v>11</v>
      </c>
      <c r="I23" s="239"/>
      <c r="J23" s="239"/>
      <c r="K23" s="4">
        <v>250</v>
      </c>
      <c r="L23" s="53"/>
      <c r="M23" s="86"/>
      <c r="N23" s="60"/>
      <c r="O23" s="49"/>
      <c r="P23" s="28"/>
      <c r="Q23" s="28"/>
    </row>
    <row r="24" spans="1:17" s="17" customFormat="1" ht="16.5" customHeight="1">
      <c r="A24" s="19"/>
      <c r="B24" s="245" t="s">
        <v>19</v>
      </c>
      <c r="C24" s="246"/>
      <c r="D24" s="246"/>
      <c r="E24" s="246"/>
      <c r="F24" s="246"/>
      <c r="G24" s="4">
        <v>1045</v>
      </c>
      <c r="H24" s="238" t="s">
        <v>87</v>
      </c>
      <c r="I24" s="239"/>
      <c r="J24" s="239"/>
      <c r="K24" s="4">
        <v>100</v>
      </c>
      <c r="L24" s="53"/>
      <c r="M24" s="49"/>
      <c r="N24" s="60"/>
      <c r="O24" s="49"/>
      <c r="P24" s="28"/>
      <c r="Q24" s="28"/>
    </row>
    <row r="25" spans="1:17" s="17" customFormat="1" ht="16.5" customHeight="1">
      <c r="A25" s="19"/>
      <c r="B25" s="272" t="s">
        <v>84</v>
      </c>
      <c r="C25" s="273"/>
      <c r="D25" s="273"/>
      <c r="E25" s="273"/>
      <c r="F25" s="273"/>
      <c r="G25" s="23">
        <v>-380</v>
      </c>
      <c r="H25" s="238" t="s">
        <v>90</v>
      </c>
      <c r="I25" s="239"/>
      <c r="J25" s="239"/>
      <c r="K25" s="23">
        <v>250</v>
      </c>
      <c r="L25" s="53"/>
      <c r="M25" s="49"/>
      <c r="N25" s="99"/>
      <c r="O25" s="49"/>
      <c r="P25" s="28"/>
      <c r="Q25" s="28"/>
    </row>
    <row r="26" spans="1:17" s="17" customFormat="1" ht="16.5" customHeight="1">
      <c r="A26" s="19"/>
      <c r="B26" s="245" t="s">
        <v>18</v>
      </c>
      <c r="C26" s="246"/>
      <c r="D26" s="246"/>
      <c r="E26" s="246"/>
      <c r="F26" s="246"/>
      <c r="G26" s="4">
        <v>665</v>
      </c>
      <c r="H26" s="238" t="s">
        <v>12</v>
      </c>
      <c r="I26" s="239"/>
      <c r="J26" s="239"/>
      <c r="K26" s="4">
        <v>600</v>
      </c>
      <c r="L26" s="53"/>
      <c r="M26" s="49"/>
      <c r="N26" s="60"/>
      <c r="O26" s="49"/>
      <c r="P26" s="28"/>
      <c r="Q26" s="28"/>
    </row>
    <row r="27" spans="1:17" s="17" customFormat="1" ht="16.5" customHeight="1">
      <c r="A27" s="19"/>
      <c r="B27" s="245" t="s">
        <v>38</v>
      </c>
      <c r="C27" s="246"/>
      <c r="D27" s="246"/>
      <c r="E27" s="246"/>
      <c r="F27" s="246"/>
      <c r="G27" s="5">
        <v>35</v>
      </c>
      <c r="H27" s="238" t="s">
        <v>92</v>
      </c>
      <c r="I27" s="239"/>
      <c r="J27" s="239"/>
      <c r="K27" s="5">
        <v>400</v>
      </c>
      <c r="L27" s="53"/>
      <c r="M27" s="86"/>
      <c r="N27" s="60"/>
      <c r="O27" s="49"/>
      <c r="P27" s="28"/>
      <c r="Q27" s="28"/>
    </row>
    <row r="28" spans="1:17" s="17" customFormat="1" ht="16.5" customHeight="1" thickBot="1">
      <c r="A28" s="19"/>
      <c r="B28" s="245" t="s">
        <v>10</v>
      </c>
      <c r="C28" s="246"/>
      <c r="D28" s="246"/>
      <c r="E28" s="246"/>
      <c r="F28" s="246"/>
      <c r="G28" s="103">
        <v>1000</v>
      </c>
      <c r="H28" s="238" t="s">
        <v>39</v>
      </c>
      <c r="I28" s="239"/>
      <c r="J28" s="239"/>
      <c r="K28" s="103">
        <v>1000</v>
      </c>
      <c r="L28" s="53"/>
      <c r="M28" s="49"/>
      <c r="N28" s="49"/>
      <c r="O28" s="49"/>
      <c r="P28" s="28"/>
      <c r="Q28" s="28"/>
    </row>
    <row r="29" spans="1:17" s="17" customFormat="1" ht="3" customHeight="1">
      <c r="A29" s="19"/>
      <c r="B29" s="242"/>
      <c r="C29" s="243"/>
      <c r="D29" s="243"/>
      <c r="E29" s="243"/>
      <c r="F29" s="243"/>
      <c r="G29" s="243"/>
      <c r="H29" s="243"/>
      <c r="I29" s="243"/>
      <c r="J29" s="243"/>
      <c r="K29" s="243"/>
      <c r="L29" s="53"/>
      <c r="M29" s="49"/>
      <c r="N29" s="49"/>
      <c r="O29" s="49"/>
      <c r="P29" s="28"/>
      <c r="Q29" s="28"/>
    </row>
    <row r="30" spans="1:17" s="17" customFormat="1" ht="16.5" customHeight="1">
      <c r="A30" s="19"/>
      <c r="B30" s="244" t="s">
        <v>46</v>
      </c>
      <c r="C30" s="229"/>
      <c r="D30" s="229"/>
      <c r="E30" s="229"/>
      <c r="F30" s="229"/>
      <c r="G30" s="229"/>
      <c r="H30" s="229"/>
      <c r="I30" s="229"/>
      <c r="J30" s="229"/>
      <c r="K30" s="229"/>
      <c r="L30" s="53"/>
      <c r="M30" s="49"/>
      <c r="N30" s="49"/>
      <c r="O30" s="49"/>
      <c r="P30" s="28"/>
      <c r="Q30" s="28"/>
    </row>
    <row r="31" spans="2:17" s="17" customFormat="1" ht="16.5" customHeight="1">
      <c r="B31" s="228" t="s">
        <v>91</v>
      </c>
      <c r="C31" s="229"/>
      <c r="D31" s="229"/>
      <c r="E31" s="229"/>
      <c r="F31" s="229"/>
      <c r="G31" s="229"/>
      <c r="H31" s="229"/>
      <c r="I31" s="229"/>
      <c r="J31" s="229"/>
      <c r="K31" s="229"/>
      <c r="L31" s="49"/>
      <c r="M31" s="49"/>
      <c r="N31" s="49"/>
      <c r="O31" s="49"/>
      <c r="P31" s="28"/>
      <c r="Q31" s="28"/>
    </row>
    <row r="32" spans="2:17" s="71" customFormat="1" ht="32.25" customHeight="1">
      <c r="B32" s="206" t="s">
        <v>43</v>
      </c>
      <c r="C32" s="207"/>
      <c r="D32" s="207"/>
      <c r="E32" s="207"/>
      <c r="F32" s="207"/>
      <c r="G32" s="207"/>
      <c r="H32" s="206" t="s">
        <v>94</v>
      </c>
      <c r="I32" s="206"/>
      <c r="J32" s="206"/>
      <c r="K32" s="206"/>
      <c r="L32" s="74"/>
      <c r="M32" s="74"/>
      <c r="N32" s="74"/>
      <c r="O32" s="74"/>
      <c r="P32" s="29"/>
      <c r="Q32" s="29"/>
    </row>
    <row r="33" spans="2:17" s="71" customFormat="1" ht="16.5" customHeight="1">
      <c r="B33" s="209" t="s">
        <v>72</v>
      </c>
      <c r="C33" s="210"/>
      <c r="D33" s="210"/>
      <c r="E33" s="210"/>
      <c r="F33" s="263" t="s">
        <v>27</v>
      </c>
      <c r="G33" s="263" t="s">
        <v>70</v>
      </c>
      <c r="H33" s="208"/>
      <c r="I33" s="208"/>
      <c r="J33" s="208"/>
      <c r="K33" s="208"/>
      <c r="L33" s="74"/>
      <c r="M33" s="74"/>
      <c r="N33" s="74"/>
      <c r="O33" s="74"/>
      <c r="P33" s="29"/>
      <c r="Q33" s="29"/>
    </row>
    <row r="34" spans="2:17" s="72" customFormat="1" ht="16.5" customHeight="1">
      <c r="B34" s="211"/>
      <c r="C34" s="211"/>
      <c r="D34" s="211"/>
      <c r="E34" s="211"/>
      <c r="F34" s="264"/>
      <c r="G34" s="265"/>
      <c r="H34" s="73"/>
      <c r="I34" s="175" t="s">
        <v>67</v>
      </c>
      <c r="J34" s="176" t="s">
        <v>68</v>
      </c>
      <c r="K34" s="52"/>
      <c r="L34" s="74"/>
      <c r="M34" s="74"/>
      <c r="N34" s="74"/>
      <c r="O34" s="74"/>
      <c r="P34" s="27"/>
      <c r="Q34" s="27"/>
    </row>
    <row r="35" spans="2:17" s="72" customFormat="1" ht="16.5" customHeight="1">
      <c r="B35" s="211"/>
      <c r="C35" s="212"/>
      <c r="D35" s="212"/>
      <c r="E35" s="212"/>
      <c r="F35" s="264"/>
      <c r="G35" s="265"/>
      <c r="H35" s="52"/>
      <c r="I35" s="5" t="s">
        <v>76</v>
      </c>
      <c r="J35" s="21">
        <v>60</v>
      </c>
      <c r="K35" s="52"/>
      <c r="L35" s="74"/>
      <c r="M35" s="74"/>
      <c r="N35" s="74"/>
      <c r="O35" s="74"/>
      <c r="P35" s="27"/>
      <c r="Q35" s="27"/>
    </row>
    <row r="36" spans="2:17" s="48" customFormat="1" ht="16.5" customHeight="1">
      <c r="B36" s="213" t="s">
        <v>40</v>
      </c>
      <c r="C36" s="214"/>
      <c r="D36" s="214"/>
      <c r="E36" s="214"/>
      <c r="F36" s="51">
        <v>0.04</v>
      </c>
      <c r="G36" s="177">
        <v>54</v>
      </c>
      <c r="H36" s="25"/>
      <c r="I36" s="6" t="s">
        <v>77</v>
      </c>
      <c r="J36" s="4">
        <v>65</v>
      </c>
      <c r="L36" s="89"/>
      <c r="M36" s="90"/>
      <c r="N36" s="91"/>
      <c r="O36" s="53"/>
      <c r="P36" s="53"/>
      <c r="Q36" s="89"/>
    </row>
    <row r="37" spans="1:17" s="50" customFormat="1" ht="16.5" customHeight="1">
      <c r="A37" s="48"/>
      <c r="B37" s="215" t="s">
        <v>41</v>
      </c>
      <c r="C37" s="216"/>
      <c r="D37" s="216"/>
      <c r="E37" s="216"/>
      <c r="F37" s="51">
        <v>0.05</v>
      </c>
      <c r="G37" s="4">
        <v>56</v>
      </c>
      <c r="H37" s="25"/>
      <c r="I37" s="6" t="s">
        <v>78</v>
      </c>
      <c r="J37" s="4">
        <v>60</v>
      </c>
      <c r="L37" s="60"/>
      <c r="M37" s="90"/>
      <c r="N37" s="91"/>
      <c r="O37" s="53"/>
      <c r="P37" s="49"/>
      <c r="Q37" s="60"/>
    </row>
    <row r="38" spans="1:17" s="50" customFormat="1" ht="16.5" customHeight="1">
      <c r="A38" s="48"/>
      <c r="B38" s="215" t="s">
        <v>66</v>
      </c>
      <c r="C38" s="216"/>
      <c r="D38" s="216"/>
      <c r="E38" s="216"/>
      <c r="F38" s="51">
        <v>0.06</v>
      </c>
      <c r="G38" s="23">
        <v>300</v>
      </c>
      <c r="H38" s="25"/>
      <c r="I38" s="6" t="s">
        <v>81</v>
      </c>
      <c r="J38" s="4">
        <v>60</v>
      </c>
      <c r="L38" s="60"/>
      <c r="M38" s="90"/>
      <c r="N38" s="91"/>
      <c r="O38" s="53"/>
      <c r="P38" s="49"/>
      <c r="Q38" s="60"/>
    </row>
    <row r="39" spans="1:17" s="50" customFormat="1" ht="16.5" customHeight="1">
      <c r="A39" s="48"/>
      <c r="B39" s="215" t="s">
        <v>13</v>
      </c>
      <c r="C39" s="216"/>
      <c r="D39" s="216"/>
      <c r="E39" s="216"/>
      <c r="F39" s="216"/>
      <c r="G39" s="4">
        <v>410</v>
      </c>
      <c r="H39" s="25"/>
      <c r="I39" s="6" t="s">
        <v>82</v>
      </c>
      <c r="J39" s="4">
        <v>55</v>
      </c>
      <c r="L39" s="60"/>
      <c r="M39" s="90"/>
      <c r="N39" s="91"/>
      <c r="O39" s="53"/>
      <c r="P39" s="49"/>
      <c r="Q39" s="60"/>
    </row>
    <row r="40" spans="1:17" s="50" customFormat="1" ht="16.5" customHeight="1">
      <c r="A40" s="48"/>
      <c r="B40" s="232" t="s">
        <v>85</v>
      </c>
      <c r="C40" s="232"/>
      <c r="D40" s="232"/>
      <c r="E40" s="232"/>
      <c r="F40" s="232"/>
      <c r="G40" s="5">
        <v>-60</v>
      </c>
      <c r="H40" s="25"/>
      <c r="I40" s="6" t="s">
        <v>79</v>
      </c>
      <c r="J40" s="5">
        <v>110</v>
      </c>
      <c r="L40" s="60"/>
      <c r="M40" s="92"/>
      <c r="N40" s="91"/>
      <c r="O40" s="53"/>
      <c r="P40" s="49"/>
      <c r="Q40" s="60"/>
    </row>
    <row r="41" spans="1:17" s="50" customFormat="1" ht="16.5" customHeight="1" thickBot="1">
      <c r="A41" s="48"/>
      <c r="B41" s="215" t="s">
        <v>42</v>
      </c>
      <c r="C41" s="216"/>
      <c r="D41" s="216"/>
      <c r="E41" s="216"/>
      <c r="F41" s="216"/>
      <c r="G41" s="103">
        <v>350</v>
      </c>
      <c r="H41" s="25"/>
      <c r="I41" s="6" t="s">
        <v>80</v>
      </c>
      <c r="J41" s="103">
        <v>410</v>
      </c>
      <c r="L41" s="60"/>
      <c r="M41" s="91"/>
      <c r="N41" s="91"/>
      <c r="O41" s="53"/>
      <c r="P41" s="49"/>
      <c r="Q41" s="60"/>
    </row>
    <row r="42" spans="1:17" s="50" customFormat="1" ht="6" customHeight="1">
      <c r="A42" s="48"/>
      <c r="B42" s="225"/>
      <c r="C42" s="216"/>
      <c r="D42" s="216"/>
      <c r="E42" s="216"/>
      <c r="F42" s="216"/>
      <c r="G42" s="214"/>
      <c r="H42" s="216"/>
      <c r="I42" s="216"/>
      <c r="J42" s="214"/>
      <c r="K42" s="216"/>
      <c r="L42" s="53"/>
      <c r="M42" s="49"/>
      <c r="N42" s="49"/>
      <c r="O42" s="49"/>
      <c r="P42" s="60"/>
      <c r="Q42" s="60"/>
    </row>
    <row r="43" spans="1:17" s="17" customFormat="1" ht="45" customHeight="1">
      <c r="A43" s="19"/>
      <c r="B43" s="226" t="s">
        <v>83</v>
      </c>
      <c r="C43" s="227"/>
      <c r="D43" s="227"/>
      <c r="E43" s="227"/>
      <c r="F43" s="227"/>
      <c r="G43" s="227"/>
      <c r="H43" s="227"/>
      <c r="I43" s="227"/>
      <c r="J43" s="227"/>
      <c r="K43" s="227"/>
      <c r="L43" s="53"/>
      <c r="M43" s="49"/>
      <c r="N43" s="49"/>
      <c r="O43" s="49"/>
      <c r="P43" s="28"/>
      <c r="Q43" s="28"/>
    </row>
    <row r="44" spans="1:17" s="17" customFormat="1" ht="9" customHeight="1">
      <c r="A44" s="19"/>
      <c r="B44" s="235"/>
      <c r="C44" s="236"/>
      <c r="D44" s="236"/>
      <c r="E44" s="236"/>
      <c r="F44" s="236"/>
      <c r="G44" s="236"/>
      <c r="H44" s="236"/>
      <c r="I44" s="236"/>
      <c r="J44" s="236"/>
      <c r="K44" s="236"/>
      <c r="L44" s="53"/>
      <c r="M44" s="49"/>
      <c r="N44" s="49"/>
      <c r="O44" s="49"/>
      <c r="P44" s="28"/>
      <c r="Q44" s="28"/>
    </row>
    <row r="45" spans="1:17" s="17" customFormat="1" ht="16.5" customHeight="1">
      <c r="A45" s="19"/>
      <c r="B45" s="228" t="s">
        <v>93</v>
      </c>
      <c r="C45" s="229"/>
      <c r="D45" s="229"/>
      <c r="E45" s="229"/>
      <c r="F45" s="229"/>
      <c r="G45" s="229"/>
      <c r="H45" s="229"/>
      <c r="I45" s="229"/>
      <c r="J45" s="229"/>
      <c r="K45" s="229"/>
      <c r="L45" s="53"/>
      <c r="M45" s="49"/>
      <c r="N45" s="49"/>
      <c r="O45" s="49"/>
      <c r="P45" s="28"/>
      <c r="Q45" s="28"/>
    </row>
    <row r="46" spans="1:17" s="17" customFormat="1" ht="54.75" customHeight="1">
      <c r="A46" s="19"/>
      <c r="B46" s="230" t="s">
        <v>102</v>
      </c>
      <c r="C46" s="231"/>
      <c r="D46" s="231"/>
      <c r="E46" s="231"/>
      <c r="F46" s="231"/>
      <c r="G46" s="231"/>
      <c r="H46" s="231"/>
      <c r="I46" s="231"/>
      <c r="J46" s="231"/>
      <c r="K46" s="231"/>
      <c r="L46" s="53"/>
      <c r="M46" s="49"/>
      <c r="N46" s="49"/>
      <c r="O46" s="49"/>
      <c r="P46" s="28"/>
      <c r="Q46" s="28"/>
    </row>
    <row r="47" spans="1:17" s="17" customFormat="1" ht="9" customHeight="1">
      <c r="A47" s="19"/>
      <c r="B47" s="235"/>
      <c r="C47" s="236"/>
      <c r="D47" s="236"/>
      <c r="E47" s="236"/>
      <c r="F47" s="236"/>
      <c r="G47" s="236"/>
      <c r="H47" s="236"/>
      <c r="I47" s="236"/>
      <c r="J47" s="236"/>
      <c r="K47" s="236"/>
      <c r="L47" s="53"/>
      <c r="M47" s="49"/>
      <c r="N47" s="60"/>
      <c r="O47" s="49"/>
      <c r="P47" s="28"/>
      <c r="Q47" s="28"/>
    </row>
    <row r="48" spans="1:17" s="17" customFormat="1" ht="16.5" customHeight="1">
      <c r="A48" s="19"/>
      <c r="B48" s="237" t="s">
        <v>48</v>
      </c>
      <c r="C48" s="237"/>
      <c r="D48" s="237"/>
      <c r="E48" s="237"/>
      <c r="F48" s="237"/>
      <c r="G48" s="237"/>
      <c r="H48" s="237"/>
      <c r="I48" s="237"/>
      <c r="J48" s="237"/>
      <c r="K48" s="237"/>
      <c r="L48" s="53"/>
      <c r="M48" s="152"/>
      <c r="N48" s="49"/>
      <c r="O48" s="49"/>
      <c r="P48" s="28"/>
      <c r="Q48" s="28"/>
    </row>
    <row r="49" spans="1:17" s="17" customFormat="1" ht="16.5" customHeight="1">
      <c r="A49" s="19"/>
      <c r="B49" s="235" t="s">
        <v>75</v>
      </c>
      <c r="C49" s="236"/>
      <c r="D49" s="236"/>
      <c r="E49" s="236"/>
      <c r="F49" s="236"/>
      <c r="G49" s="236"/>
      <c r="H49" s="236"/>
      <c r="I49" s="236"/>
      <c r="J49" s="236"/>
      <c r="K49" s="236"/>
      <c r="L49" s="53"/>
      <c r="M49" s="153"/>
      <c r="N49" s="49"/>
      <c r="O49" s="49"/>
      <c r="P49" s="28"/>
      <c r="Q49" s="28"/>
    </row>
    <row r="50" spans="1:17" s="17" customFormat="1" ht="16.5" customHeight="1">
      <c r="A50" s="19"/>
      <c r="B50" s="235" t="s">
        <v>49</v>
      </c>
      <c r="C50" s="236"/>
      <c r="D50" s="236"/>
      <c r="E50" s="236"/>
      <c r="F50" s="236"/>
      <c r="G50" s="236"/>
      <c r="H50" s="236"/>
      <c r="I50" s="236"/>
      <c r="J50" s="236"/>
      <c r="K50" s="236"/>
      <c r="L50" s="53"/>
      <c r="M50" s="152"/>
      <c r="N50" s="49"/>
      <c r="O50" s="49"/>
      <c r="P50" s="28"/>
      <c r="Q50" s="28"/>
    </row>
    <row r="51" spans="1:17" s="17" customFormat="1" ht="16.5" customHeight="1">
      <c r="A51" s="19"/>
      <c r="B51" s="225"/>
      <c r="C51" s="216"/>
      <c r="D51" s="178" t="s">
        <v>52</v>
      </c>
      <c r="E51" s="179">
        <v>0.04625</v>
      </c>
      <c r="F51" s="178" t="s">
        <v>55</v>
      </c>
      <c r="G51" s="179">
        <v>0.065</v>
      </c>
      <c r="H51" s="216"/>
      <c r="I51" s="216"/>
      <c r="J51" s="216"/>
      <c r="K51" s="216"/>
      <c r="L51" s="53"/>
      <c r="M51" s="102"/>
      <c r="N51" s="49"/>
      <c r="O51" s="49"/>
      <c r="P51" s="28"/>
      <c r="Q51" s="28"/>
    </row>
    <row r="52" spans="1:17" s="17" customFormat="1" ht="16.5" customHeight="1">
      <c r="A52" s="19"/>
      <c r="B52" s="225"/>
      <c r="C52" s="216"/>
      <c r="D52" s="178" t="s">
        <v>50</v>
      </c>
      <c r="E52" s="179">
        <v>0.05</v>
      </c>
      <c r="F52" s="178" t="s">
        <v>56</v>
      </c>
      <c r="G52" s="179">
        <v>0.06875</v>
      </c>
      <c r="H52" s="216"/>
      <c r="I52" s="216"/>
      <c r="J52" s="216"/>
      <c r="K52" s="216"/>
      <c r="L52" s="53"/>
      <c r="M52" s="100"/>
      <c r="N52" s="49"/>
      <c r="O52" s="49"/>
      <c r="P52" s="28"/>
      <c r="Q52" s="28"/>
    </row>
    <row r="53" spans="1:17" s="17" customFormat="1" ht="16.5" customHeight="1">
      <c r="A53" s="19"/>
      <c r="B53" s="225"/>
      <c r="C53" s="216"/>
      <c r="D53" s="178" t="s">
        <v>54</v>
      </c>
      <c r="E53" s="179">
        <v>0.05375</v>
      </c>
      <c r="F53" s="178" t="s">
        <v>57</v>
      </c>
      <c r="G53" s="179">
        <v>0.0725</v>
      </c>
      <c r="H53" s="216"/>
      <c r="I53" s="216"/>
      <c r="J53" s="216"/>
      <c r="K53" s="216"/>
      <c r="L53" s="53"/>
      <c r="M53" s="101"/>
      <c r="N53" s="49"/>
      <c r="O53" s="49"/>
      <c r="P53" s="28"/>
      <c r="Q53" s="28"/>
    </row>
    <row r="54" spans="1:17" s="17" customFormat="1" ht="16.5" customHeight="1">
      <c r="A54" s="19"/>
      <c r="B54" s="225"/>
      <c r="C54" s="216"/>
      <c r="D54" s="178" t="s">
        <v>53</v>
      </c>
      <c r="E54" s="179">
        <v>0.0575</v>
      </c>
      <c r="F54" s="178" t="s">
        <v>58</v>
      </c>
      <c r="G54" s="179">
        <v>0.07625</v>
      </c>
      <c r="H54" s="216"/>
      <c r="I54" s="216"/>
      <c r="J54" s="216"/>
      <c r="K54" s="216"/>
      <c r="L54" s="53"/>
      <c r="M54" s="107"/>
      <c r="N54" s="49"/>
      <c r="O54" s="49"/>
      <c r="P54" s="28"/>
      <c r="Q54" s="28"/>
    </row>
    <row r="55" spans="1:17" s="17" customFormat="1" ht="16.5" customHeight="1">
      <c r="A55" s="19"/>
      <c r="B55" s="225"/>
      <c r="C55" s="216"/>
      <c r="D55" s="178" t="s">
        <v>51</v>
      </c>
      <c r="E55" s="179">
        <v>0.06125</v>
      </c>
      <c r="F55" s="178" t="s">
        <v>59</v>
      </c>
      <c r="G55" s="179">
        <v>0.08</v>
      </c>
      <c r="H55" s="216"/>
      <c r="I55" s="216"/>
      <c r="J55" s="216"/>
      <c r="K55" s="216"/>
      <c r="L55" s="53"/>
      <c r="M55" s="151"/>
      <c r="N55" s="49"/>
      <c r="O55" s="49"/>
      <c r="P55" s="28"/>
      <c r="Q55" s="28"/>
    </row>
    <row r="56" spans="1:17" s="17" customFormat="1" ht="6" customHeight="1">
      <c r="A56" s="19"/>
      <c r="B56" s="225"/>
      <c r="C56" s="216"/>
      <c r="D56" s="216"/>
      <c r="E56" s="216"/>
      <c r="F56" s="216"/>
      <c r="G56" s="216"/>
      <c r="H56" s="216"/>
      <c r="I56" s="216"/>
      <c r="J56" s="216"/>
      <c r="K56" s="216"/>
      <c r="L56" s="53"/>
      <c r="M56" s="151"/>
      <c r="N56" s="49"/>
      <c r="O56" s="49"/>
      <c r="P56" s="28"/>
      <c r="Q56" s="28"/>
    </row>
    <row r="57" spans="1:17" s="17" customFormat="1" ht="16.5" customHeight="1">
      <c r="A57" s="19"/>
      <c r="B57" s="225" t="s">
        <v>103</v>
      </c>
      <c r="C57" s="216"/>
      <c r="D57" s="216"/>
      <c r="E57" s="216"/>
      <c r="F57" s="216"/>
      <c r="G57" s="216"/>
      <c r="H57" s="216"/>
      <c r="I57" s="216"/>
      <c r="J57" s="216"/>
      <c r="K57" s="216"/>
      <c r="L57" s="53"/>
      <c r="M57" s="151"/>
      <c r="N57" s="49"/>
      <c r="O57" s="49"/>
      <c r="P57" s="28"/>
      <c r="Q57" s="28"/>
    </row>
    <row r="58" spans="1:17" s="166" customFormat="1" ht="6" customHeight="1">
      <c r="A58" s="224"/>
      <c r="B58" s="216"/>
      <c r="C58" s="216"/>
      <c r="D58" s="216"/>
      <c r="E58" s="216"/>
      <c r="F58" s="216"/>
      <c r="G58" s="216"/>
      <c r="H58" s="216"/>
      <c r="I58" s="216"/>
      <c r="J58" s="216"/>
      <c r="K58" s="216"/>
      <c r="L58" s="49"/>
      <c r="M58" s="151"/>
      <c r="N58" s="60"/>
      <c r="O58" s="60"/>
      <c r="P58" s="60"/>
      <c r="Q58" s="60"/>
    </row>
    <row r="59" spans="1:17" s="93" customFormat="1" ht="16.5" customHeight="1">
      <c r="A59" s="233" t="s">
        <v>61</v>
      </c>
      <c r="B59" s="205"/>
      <c r="C59" s="205"/>
      <c r="D59" s="205"/>
      <c r="E59" s="205"/>
      <c r="F59" s="205"/>
      <c r="G59" s="205"/>
      <c r="H59" s="205"/>
      <c r="I59" s="35" t="s">
        <v>14</v>
      </c>
      <c r="J59" s="36" t="s">
        <v>15</v>
      </c>
      <c r="L59" s="154"/>
      <c r="M59" s="155"/>
      <c r="N59" s="156"/>
      <c r="O59" s="154"/>
      <c r="P59" s="170"/>
      <c r="Q59" s="170"/>
    </row>
    <row r="60" spans="1:17" s="37" customFormat="1" ht="16.5" customHeight="1">
      <c r="A60" s="95"/>
      <c r="B60" s="234" t="s">
        <v>62</v>
      </c>
      <c r="C60" s="205"/>
      <c r="D60" s="205"/>
      <c r="E60" s="205"/>
      <c r="F60" s="205"/>
      <c r="G60" s="205"/>
      <c r="H60" s="205"/>
      <c r="I60" s="205"/>
      <c r="J60" s="205"/>
      <c r="L60" s="154"/>
      <c r="M60" s="157"/>
      <c r="N60" s="156"/>
      <c r="O60" s="154"/>
      <c r="P60" s="171"/>
      <c r="Q60" s="171"/>
    </row>
    <row r="61" spans="1:17" s="93" customFormat="1" ht="16.5" customHeight="1">
      <c r="A61" s="96"/>
      <c r="B61" s="217" t="s">
        <v>64</v>
      </c>
      <c r="C61" s="205"/>
      <c r="D61" s="205"/>
      <c r="E61" s="205"/>
      <c r="F61" s="205"/>
      <c r="G61" s="205"/>
      <c r="H61" s="205"/>
      <c r="I61" s="38">
        <v>10</v>
      </c>
      <c r="J61" s="39">
        <f>10</f>
        <v>10</v>
      </c>
      <c r="K61" s="93" t="s">
        <v>16</v>
      </c>
      <c r="L61" s="156"/>
      <c r="M61" s="157"/>
      <c r="N61" s="156"/>
      <c r="O61" s="158"/>
      <c r="P61" s="170"/>
      <c r="Q61" s="170"/>
    </row>
    <row r="62" spans="1:17" s="93" customFormat="1" ht="16.5" customHeight="1">
      <c r="A62" s="96"/>
      <c r="B62" s="217" t="s">
        <v>63</v>
      </c>
      <c r="C62" s="205"/>
      <c r="D62" s="205"/>
      <c r="E62" s="205"/>
      <c r="F62" s="205"/>
      <c r="G62" s="205"/>
      <c r="H62" s="205"/>
      <c r="I62" s="38">
        <v>75</v>
      </c>
      <c r="J62" s="39">
        <f>75</f>
        <v>75</v>
      </c>
      <c r="K62" s="170"/>
      <c r="L62" s="156"/>
      <c r="M62" s="159"/>
      <c r="N62" s="156"/>
      <c r="O62" s="156"/>
      <c r="P62" s="170"/>
      <c r="Q62" s="170"/>
    </row>
    <row r="63" spans="1:17" s="40" customFormat="1" ht="12.75" customHeight="1">
      <c r="A63" s="45"/>
      <c r="B63" s="220" t="s">
        <v>74</v>
      </c>
      <c r="C63" s="221"/>
      <c r="D63" s="221"/>
      <c r="E63" s="221"/>
      <c r="F63" s="221"/>
      <c r="G63" s="221"/>
      <c r="H63" s="221"/>
      <c r="I63" s="202"/>
      <c r="J63" s="203"/>
      <c r="K63" s="172"/>
      <c r="L63" s="160"/>
      <c r="M63" s="161"/>
      <c r="N63" s="160"/>
      <c r="O63" s="160"/>
      <c r="P63" s="172"/>
      <c r="Q63" s="172"/>
    </row>
    <row r="64" spans="1:17" s="57" customFormat="1" ht="12.75" customHeight="1">
      <c r="A64" s="58"/>
      <c r="B64" s="222"/>
      <c r="C64" s="222"/>
      <c r="D64" s="222"/>
      <c r="E64" s="222"/>
      <c r="F64" s="222"/>
      <c r="G64" s="222"/>
      <c r="H64" s="222"/>
      <c r="I64" s="204"/>
      <c r="J64" s="204"/>
      <c r="K64" s="173"/>
      <c r="L64" s="162"/>
      <c r="M64" s="163"/>
      <c r="N64" s="162"/>
      <c r="O64" s="162"/>
      <c r="P64" s="173"/>
      <c r="Q64" s="173"/>
    </row>
    <row r="65" spans="1:17" s="57" customFormat="1" ht="12.75" customHeight="1">
      <c r="A65" s="58"/>
      <c r="B65" s="222"/>
      <c r="C65" s="222"/>
      <c r="D65" s="222"/>
      <c r="E65" s="222"/>
      <c r="F65" s="222"/>
      <c r="G65" s="222"/>
      <c r="H65" s="222"/>
      <c r="I65" s="204"/>
      <c r="J65" s="204"/>
      <c r="K65" s="173"/>
      <c r="L65" s="162"/>
      <c r="M65" s="163"/>
      <c r="N65" s="162"/>
      <c r="O65" s="162"/>
      <c r="P65" s="173"/>
      <c r="Q65" s="173"/>
    </row>
    <row r="66" spans="1:17" s="57" customFormat="1" ht="16.5" customHeight="1">
      <c r="A66" s="54"/>
      <c r="B66" s="223"/>
      <c r="C66" s="223"/>
      <c r="D66" s="223"/>
      <c r="E66" s="223"/>
      <c r="F66" s="223"/>
      <c r="G66" s="223"/>
      <c r="H66" s="223"/>
      <c r="I66" s="55">
        <v>15</v>
      </c>
      <c r="J66" s="56">
        <f>15</f>
        <v>15</v>
      </c>
      <c r="K66" s="173"/>
      <c r="L66" s="162"/>
      <c r="M66" s="162"/>
      <c r="N66" s="162"/>
      <c r="O66" s="162"/>
      <c r="P66" s="173"/>
      <c r="Q66" s="173"/>
    </row>
    <row r="67" spans="1:17" s="94" customFormat="1" ht="16.5" customHeight="1" thickBot="1">
      <c r="A67" s="46"/>
      <c r="B67" s="46"/>
      <c r="C67" s="218" t="s">
        <v>17</v>
      </c>
      <c r="D67" s="219"/>
      <c r="E67" s="219"/>
      <c r="F67" s="219"/>
      <c r="G67" s="219"/>
      <c r="H67" s="219"/>
      <c r="I67" s="41">
        <f>SUM(I61:I62,I63:I66)</f>
        <v>100</v>
      </c>
      <c r="J67" s="42">
        <f>SUM(J61:J62,J63:J66)</f>
        <v>100</v>
      </c>
      <c r="K67" s="43"/>
      <c r="L67" s="164"/>
      <c r="M67" s="165"/>
      <c r="N67" s="165"/>
      <c r="O67" s="165"/>
      <c r="P67" s="43"/>
      <c r="Q67" s="43"/>
    </row>
    <row r="68" spans="12:17" s="7" customFormat="1" ht="6" customHeight="1">
      <c r="L68" s="87"/>
      <c r="M68" s="87"/>
      <c r="N68" s="87"/>
      <c r="O68" s="87"/>
      <c r="P68" s="174"/>
      <c r="Q68" s="174"/>
    </row>
    <row r="69" spans="12:15" s="174" customFormat="1" ht="16.5" customHeight="1">
      <c r="L69" s="87"/>
      <c r="M69" s="87"/>
      <c r="N69" s="87"/>
      <c r="O69" s="87"/>
    </row>
    <row r="70" spans="12:15" s="174" customFormat="1" ht="16.5" customHeight="1">
      <c r="L70" s="87"/>
      <c r="M70" s="87"/>
      <c r="N70" s="87"/>
      <c r="O70" s="87"/>
    </row>
    <row r="71" spans="12:15" s="174" customFormat="1" ht="16.5" customHeight="1">
      <c r="L71" s="87"/>
      <c r="M71" s="87"/>
      <c r="N71" s="87"/>
      <c r="O71" s="87"/>
    </row>
    <row r="72" spans="12:15" s="174" customFormat="1" ht="16.5" customHeight="1">
      <c r="L72" s="87"/>
      <c r="M72" s="87"/>
      <c r="N72" s="87"/>
      <c r="O72" s="87"/>
    </row>
    <row r="73" spans="12:15" s="174" customFormat="1" ht="16.5" customHeight="1">
      <c r="L73" s="87"/>
      <c r="M73" s="87"/>
      <c r="N73" s="87"/>
      <c r="O73" s="87"/>
    </row>
    <row r="74" spans="12:17" s="7" customFormat="1" ht="16.5" customHeight="1">
      <c r="L74" s="87"/>
      <c r="M74" s="87"/>
      <c r="N74" s="87"/>
      <c r="O74" s="87"/>
      <c r="P74" s="174"/>
      <c r="Q74" s="174"/>
    </row>
    <row r="75" spans="12:17" s="7" customFormat="1" ht="16.5" customHeight="1">
      <c r="L75" s="87"/>
      <c r="M75" s="87"/>
      <c r="N75" s="87"/>
      <c r="O75" s="87"/>
      <c r="P75" s="174"/>
      <c r="Q75" s="174"/>
    </row>
    <row r="76" spans="12:17" s="7" customFormat="1" ht="16.5" customHeight="1">
      <c r="L76" s="87"/>
      <c r="M76" s="87"/>
      <c r="N76" s="87"/>
      <c r="O76" s="87"/>
      <c r="P76" s="174"/>
      <c r="Q76" s="174"/>
    </row>
    <row r="77" spans="12:17" s="7" customFormat="1" ht="16.5" customHeight="1">
      <c r="L77" s="87"/>
      <c r="M77" s="87"/>
      <c r="N77" s="87"/>
      <c r="O77" s="87"/>
      <c r="P77" s="174"/>
      <c r="Q77" s="174"/>
    </row>
    <row r="78" spans="12:17" s="7" customFormat="1" ht="16.5" customHeight="1">
      <c r="L78" s="87"/>
      <c r="M78" s="87"/>
      <c r="N78" s="87"/>
      <c r="O78" s="87"/>
      <c r="P78" s="174"/>
      <c r="Q78" s="174"/>
    </row>
    <row r="79" spans="12:17" s="7" customFormat="1" ht="16.5" customHeight="1">
      <c r="L79" s="87"/>
      <c r="M79" s="87"/>
      <c r="N79" s="87"/>
      <c r="O79" s="87"/>
      <c r="P79" s="174"/>
      <c r="Q79" s="174"/>
    </row>
    <row r="80" spans="12:17" s="7" customFormat="1" ht="16.5" customHeight="1">
      <c r="L80" s="87"/>
      <c r="M80" s="87"/>
      <c r="N80" s="87"/>
      <c r="O80" s="87"/>
      <c r="P80" s="174"/>
      <c r="Q80" s="174"/>
    </row>
    <row r="81" spans="12:17" s="7" customFormat="1" ht="16.5" customHeight="1">
      <c r="L81" s="87"/>
      <c r="M81" s="87"/>
      <c r="N81" s="87"/>
      <c r="O81" s="87"/>
      <c r="P81" s="174"/>
      <c r="Q81" s="174"/>
    </row>
    <row r="82" spans="12:17" s="7" customFormat="1" ht="16.5" customHeight="1">
      <c r="L82" s="87"/>
      <c r="M82" s="87"/>
      <c r="N82" s="87"/>
      <c r="O82" s="87"/>
      <c r="P82" s="174"/>
      <c r="Q82" s="174"/>
    </row>
    <row r="83" spans="12:17" s="7" customFormat="1" ht="16.5" customHeight="1">
      <c r="L83" s="87"/>
      <c r="M83" s="87"/>
      <c r="N83" s="87"/>
      <c r="O83" s="87"/>
      <c r="P83" s="174"/>
      <c r="Q83" s="174"/>
    </row>
    <row r="84" spans="3:17" s="7" customFormat="1" ht="16.5" customHeight="1">
      <c r="C84" s="12"/>
      <c r="L84" s="87"/>
      <c r="M84" s="87"/>
      <c r="N84" s="87"/>
      <c r="O84" s="87"/>
      <c r="P84" s="174"/>
      <c r="Q84" s="174"/>
    </row>
    <row r="85" spans="12:17" s="7" customFormat="1" ht="16.5" customHeight="1">
      <c r="L85" s="87"/>
      <c r="M85" s="87"/>
      <c r="N85" s="87"/>
      <c r="O85" s="87"/>
      <c r="P85" s="174"/>
      <c r="Q85" s="174"/>
    </row>
    <row r="86" spans="12:17" s="7" customFormat="1" ht="16.5" customHeight="1">
      <c r="L86" s="87"/>
      <c r="M86" s="87"/>
      <c r="N86" s="87"/>
      <c r="O86" s="87"/>
      <c r="P86" s="174"/>
      <c r="Q86" s="174"/>
    </row>
    <row r="87" spans="12:17" s="7" customFormat="1" ht="16.5" customHeight="1">
      <c r="L87" s="87"/>
      <c r="M87" s="87"/>
      <c r="N87" s="87"/>
      <c r="O87" s="87"/>
      <c r="P87" s="174"/>
      <c r="Q87" s="174"/>
    </row>
    <row r="88" spans="12:17" s="7" customFormat="1" ht="16.5" customHeight="1">
      <c r="L88" s="87"/>
      <c r="M88" s="87"/>
      <c r="N88" s="87"/>
      <c r="O88" s="87"/>
      <c r="P88" s="174"/>
      <c r="Q88" s="174"/>
    </row>
    <row r="89" spans="12:17" s="7" customFormat="1" ht="16.5" customHeight="1">
      <c r="L89" s="87"/>
      <c r="M89" s="87"/>
      <c r="N89" s="87"/>
      <c r="O89" s="87"/>
      <c r="P89" s="174"/>
      <c r="Q89" s="174"/>
    </row>
    <row r="90" spans="12:17" s="7" customFormat="1" ht="16.5" customHeight="1">
      <c r="L90" s="87"/>
      <c r="M90" s="87"/>
      <c r="N90" s="87"/>
      <c r="O90" s="87"/>
      <c r="P90" s="174"/>
      <c r="Q90" s="174"/>
    </row>
    <row r="91" spans="12:17" s="7" customFormat="1" ht="16.5" customHeight="1">
      <c r="L91" s="87"/>
      <c r="M91" s="87"/>
      <c r="N91" s="87"/>
      <c r="O91" s="87"/>
      <c r="P91" s="174"/>
      <c r="Q91" s="174"/>
    </row>
    <row r="92" spans="12:17" s="7" customFormat="1" ht="16.5" customHeight="1">
      <c r="L92" s="87"/>
      <c r="M92" s="87"/>
      <c r="N92" s="87"/>
      <c r="O92" s="87"/>
      <c r="P92" s="174"/>
      <c r="Q92" s="174"/>
    </row>
  </sheetData>
  <sheetProtection/>
  <mergeCells count="85">
    <mergeCell ref="F33:F35"/>
    <mergeCell ref="G33:G35"/>
    <mergeCell ref="B23:F23"/>
    <mergeCell ref="B31:K31"/>
    <mergeCell ref="A10:L10"/>
    <mergeCell ref="B9:K9"/>
    <mergeCell ref="B11:K11"/>
    <mergeCell ref="B24:F24"/>
    <mergeCell ref="B25:F25"/>
    <mergeCell ref="B26:F26"/>
    <mergeCell ref="B27:F27"/>
    <mergeCell ref="B28:F28"/>
    <mergeCell ref="B17:K17"/>
    <mergeCell ref="B19:F19"/>
    <mergeCell ref="B20:F20"/>
    <mergeCell ref="B21:F21"/>
    <mergeCell ref="B22:F22"/>
    <mergeCell ref="H18:K18"/>
    <mergeCell ref="H19:J19"/>
    <mergeCell ref="H22:J22"/>
    <mergeCell ref="A1:L1"/>
    <mergeCell ref="A2:L2"/>
    <mergeCell ref="B4:L4"/>
    <mergeCell ref="B5:L5"/>
    <mergeCell ref="A6:L6"/>
    <mergeCell ref="A7:L7"/>
    <mergeCell ref="H24:J24"/>
    <mergeCell ref="H25:J25"/>
    <mergeCell ref="A8:L8"/>
    <mergeCell ref="B3:L3"/>
    <mergeCell ref="A12:K12"/>
    <mergeCell ref="B13:K13"/>
    <mergeCell ref="B14:K14"/>
    <mergeCell ref="B15:K15"/>
    <mergeCell ref="B16:K16"/>
    <mergeCell ref="B44:K44"/>
    <mergeCell ref="H26:J26"/>
    <mergeCell ref="H27:J27"/>
    <mergeCell ref="H28:J28"/>
    <mergeCell ref="B18:G18"/>
    <mergeCell ref="B29:K29"/>
    <mergeCell ref="B30:K30"/>
    <mergeCell ref="H20:J20"/>
    <mergeCell ref="H21:J21"/>
    <mergeCell ref="H23:J23"/>
    <mergeCell ref="B39:F39"/>
    <mergeCell ref="B53:C53"/>
    <mergeCell ref="B54:C54"/>
    <mergeCell ref="B55:C55"/>
    <mergeCell ref="H51:K51"/>
    <mergeCell ref="H52:K52"/>
    <mergeCell ref="H53:K53"/>
    <mergeCell ref="H54:K54"/>
    <mergeCell ref="H55:K55"/>
    <mergeCell ref="B48:K48"/>
    <mergeCell ref="B40:F40"/>
    <mergeCell ref="B56:K56"/>
    <mergeCell ref="B57:K57"/>
    <mergeCell ref="A59:H59"/>
    <mergeCell ref="B60:H60"/>
    <mergeCell ref="B61:H61"/>
    <mergeCell ref="B49:K49"/>
    <mergeCell ref="B50:K50"/>
    <mergeCell ref="B51:C51"/>
    <mergeCell ref="B47:K47"/>
    <mergeCell ref="B62:H62"/>
    <mergeCell ref="C67:H67"/>
    <mergeCell ref="B63:H66"/>
    <mergeCell ref="A58:K58"/>
    <mergeCell ref="B42:K42"/>
    <mergeCell ref="B41:F41"/>
    <mergeCell ref="B52:C52"/>
    <mergeCell ref="B43:K43"/>
    <mergeCell ref="B45:K45"/>
    <mergeCell ref="B46:K46"/>
    <mergeCell ref="I63:J65"/>
    <mergeCell ref="I60:J60"/>
    <mergeCell ref="B32:G32"/>
    <mergeCell ref="H32:K33"/>
    <mergeCell ref="B33:E33"/>
    <mergeCell ref="B34:E34"/>
    <mergeCell ref="B35:E35"/>
    <mergeCell ref="B36:E36"/>
    <mergeCell ref="B37:E37"/>
    <mergeCell ref="B38:E38"/>
  </mergeCells>
  <printOptions horizontalCentered="1"/>
  <pageMargins left="0.15" right="0.15" top="0.4" bottom="0.4" header="0.25" footer="0.25"/>
  <pageSetup horizontalDpi="600" verticalDpi="600" orientation="portrait" r:id="rId1"/>
  <rowBreaks count="1" manualBreakCount="1">
    <brk id="42" max="255" man="1"/>
  </rowBreaks>
</worksheet>
</file>

<file path=xl/worksheets/sheet2.xml><?xml version="1.0" encoding="utf-8"?>
<worksheet xmlns="http://schemas.openxmlformats.org/spreadsheetml/2006/main" xmlns:r="http://schemas.openxmlformats.org/officeDocument/2006/relationships">
  <sheetPr>
    <tabColor rgb="FF00CC00"/>
  </sheetPr>
  <dimension ref="B1:N57"/>
  <sheetViews>
    <sheetView zoomScaleSheetLayoutView="100" zoomScalePageLayoutView="0" workbookViewId="0" topLeftCell="A1">
      <selection activeCell="L9" sqref="L9:N10"/>
    </sheetView>
  </sheetViews>
  <sheetFormatPr defaultColWidth="9.140625" defaultRowHeight="16.5" customHeight="1"/>
  <cols>
    <col min="1" max="2" width="0.85546875" style="32" customWidth="1"/>
    <col min="3" max="8" width="15.7109375" style="10" customWidth="1"/>
    <col min="9" max="10" width="0.85546875" style="10" customWidth="1"/>
    <col min="11" max="13" width="9.140625" style="29" customWidth="1"/>
    <col min="14" max="14" width="9.140625" style="130" customWidth="1"/>
    <col min="15" max="16384" width="9.140625" style="32" customWidth="1"/>
  </cols>
  <sheetData>
    <row r="1" spans="2:14" s="14" customFormat="1" ht="36" customHeight="1">
      <c r="B1" s="206" t="s">
        <v>65</v>
      </c>
      <c r="C1" s="274"/>
      <c r="D1" s="274"/>
      <c r="E1" s="274"/>
      <c r="F1" s="274"/>
      <c r="G1" s="274"/>
      <c r="H1" s="275"/>
      <c r="I1" s="11"/>
      <c r="J1" s="11"/>
      <c r="K1" s="130"/>
      <c r="L1" s="27"/>
      <c r="M1" s="27"/>
      <c r="N1" s="180"/>
    </row>
    <row r="2" spans="2:14" s="20" customFormat="1" ht="45" customHeight="1">
      <c r="B2" s="276" t="s">
        <v>73</v>
      </c>
      <c r="C2" s="277"/>
      <c r="D2" s="277"/>
      <c r="E2" s="277"/>
      <c r="F2" s="277"/>
      <c r="G2" s="277"/>
      <c r="H2" s="278"/>
      <c r="I2" s="181"/>
      <c r="J2" s="181"/>
      <c r="K2" s="182"/>
      <c r="L2" s="182"/>
      <c r="M2" s="183"/>
      <c r="N2" s="184"/>
    </row>
    <row r="3" spans="2:14" s="10" customFormat="1" ht="6" customHeight="1" thickBot="1">
      <c r="B3" s="13"/>
      <c r="K3" s="29"/>
      <c r="L3" s="29"/>
      <c r="M3" s="29"/>
      <c r="N3" s="29"/>
    </row>
    <row r="4" spans="2:14" s="10" customFormat="1" ht="6" customHeight="1">
      <c r="B4" s="192"/>
      <c r="C4" s="193"/>
      <c r="D4" s="194"/>
      <c r="E4" s="193"/>
      <c r="F4" s="193"/>
      <c r="G4" s="193"/>
      <c r="H4" s="193"/>
      <c r="I4" s="195"/>
      <c r="K4" s="29"/>
      <c r="L4" s="29"/>
      <c r="M4" s="29"/>
      <c r="N4" s="29"/>
    </row>
    <row r="5" spans="2:14" s="10" customFormat="1" ht="16.5" customHeight="1">
      <c r="B5" s="196"/>
      <c r="C5" s="98"/>
      <c r="D5" s="185"/>
      <c r="E5" s="98"/>
      <c r="F5" s="98"/>
      <c r="G5" s="98"/>
      <c r="H5" s="98"/>
      <c r="I5" s="197"/>
      <c r="K5" s="29"/>
      <c r="L5" s="29"/>
      <c r="M5" s="29"/>
      <c r="N5" s="29"/>
    </row>
    <row r="6" spans="2:14" s="10" customFormat="1" ht="16.5" customHeight="1">
      <c r="B6" s="196"/>
      <c r="C6" s="98" t="s">
        <v>106</v>
      </c>
      <c r="D6" s="98"/>
      <c r="E6" s="302">
        <v>30000000</v>
      </c>
      <c r="F6" s="98" t="s">
        <v>136</v>
      </c>
      <c r="G6" s="98" t="s">
        <v>107</v>
      </c>
      <c r="H6" s="303">
        <f>(1+0.06125/2)^10</f>
        <v>1.3520935152556404</v>
      </c>
      <c r="I6" s="197"/>
      <c r="K6" s="29"/>
      <c r="L6" s="29"/>
      <c r="M6" s="29"/>
      <c r="N6" s="29"/>
    </row>
    <row r="7" spans="2:14" s="10" customFormat="1" ht="16.5" customHeight="1">
      <c r="B7" s="196"/>
      <c r="C7" s="186"/>
      <c r="D7" s="187" t="s">
        <v>108</v>
      </c>
      <c r="E7" s="187">
        <f>E6/H6</f>
        <v>22187814.423714545</v>
      </c>
      <c r="F7" s="98"/>
      <c r="G7" s="98"/>
      <c r="H7" s="98"/>
      <c r="I7" s="197"/>
      <c r="K7" s="29"/>
      <c r="L7" s="29"/>
      <c r="M7" s="29"/>
      <c r="N7" s="29"/>
    </row>
    <row r="8" spans="2:14" s="10" customFormat="1" ht="16.5" customHeight="1">
      <c r="B8" s="196"/>
      <c r="C8" s="186"/>
      <c r="D8" s="186"/>
      <c r="E8" s="187"/>
      <c r="F8" s="98"/>
      <c r="G8" s="98"/>
      <c r="H8" s="305">
        <v>1</v>
      </c>
      <c r="I8" s="197"/>
      <c r="K8" s="29"/>
      <c r="L8" s="29"/>
      <c r="M8" s="29"/>
      <c r="N8" s="29"/>
    </row>
    <row r="9" spans="2:14" s="10" customFormat="1" ht="16.5" customHeight="1">
      <c r="B9" s="196"/>
      <c r="C9" s="98" t="s">
        <v>109</v>
      </c>
      <c r="D9" s="98"/>
      <c r="E9" s="307">
        <f>E6</f>
        <v>30000000</v>
      </c>
      <c r="F9" s="187" t="s">
        <v>119</v>
      </c>
      <c r="G9" s="304" t="s">
        <v>110</v>
      </c>
      <c r="H9" s="304" t="s">
        <v>137</v>
      </c>
      <c r="I9" s="197"/>
      <c r="K9" s="29"/>
      <c r="L9" s="29"/>
      <c r="M9" s="29"/>
      <c r="N9" s="29"/>
    </row>
    <row r="10" spans="2:14" s="10" customFormat="1" ht="16.5" customHeight="1">
      <c r="B10" s="196"/>
      <c r="C10" s="98"/>
      <c r="D10" s="98"/>
      <c r="E10" s="187"/>
      <c r="F10" s="187"/>
      <c r="G10" s="187"/>
      <c r="H10" s="187" t="s">
        <v>120</v>
      </c>
      <c r="I10" s="197"/>
      <c r="K10" s="29"/>
      <c r="L10" s="29"/>
      <c r="M10" s="29"/>
      <c r="N10" s="29"/>
    </row>
    <row r="11" spans="2:14" s="10" customFormat="1" ht="16.5" customHeight="1">
      <c r="B11" s="196"/>
      <c r="C11" s="98"/>
      <c r="D11" s="98"/>
      <c r="E11" s="187"/>
      <c r="F11" s="187"/>
      <c r="G11" s="187"/>
      <c r="H11" s="187"/>
      <c r="I11" s="197"/>
      <c r="K11" s="29"/>
      <c r="L11" s="29"/>
      <c r="M11" s="29"/>
      <c r="N11" s="29"/>
    </row>
    <row r="12" spans="2:14" s="10" customFormat="1" ht="16.5" customHeight="1">
      <c r="B12" s="196"/>
      <c r="C12" s="98"/>
      <c r="D12" s="301" t="s">
        <v>108</v>
      </c>
      <c r="E12" s="187">
        <f>E9*0.0425/2</f>
        <v>637500</v>
      </c>
      <c r="F12" s="98" t="s">
        <v>111</v>
      </c>
      <c r="G12" s="98">
        <v>2.13</v>
      </c>
      <c r="H12" s="98"/>
      <c r="I12" s="197"/>
      <c r="K12" s="29"/>
      <c r="L12" s="29"/>
      <c r="M12" s="29"/>
      <c r="N12" s="29"/>
    </row>
    <row r="13" spans="2:14" s="10" customFormat="1" ht="16.5" customHeight="1">
      <c r="B13" s="196"/>
      <c r="C13" s="98"/>
      <c r="D13" s="301" t="s">
        <v>108</v>
      </c>
      <c r="E13" s="306">
        <f>E12*G12</f>
        <v>1357875</v>
      </c>
      <c r="F13" s="98"/>
      <c r="G13" s="98"/>
      <c r="H13" s="98"/>
      <c r="I13" s="197"/>
      <c r="K13" s="29"/>
      <c r="L13" s="29"/>
      <c r="M13" s="29"/>
      <c r="N13" s="29"/>
    </row>
    <row r="14" spans="2:14" s="10" customFormat="1" ht="16.5" customHeight="1">
      <c r="B14" s="196"/>
      <c r="C14" s="98"/>
      <c r="D14" s="98"/>
      <c r="E14" s="186"/>
      <c r="F14" s="98"/>
      <c r="G14" s="98"/>
      <c r="H14" s="98"/>
      <c r="I14" s="197"/>
      <c r="K14" s="29"/>
      <c r="L14" s="29"/>
      <c r="M14" s="29"/>
      <c r="N14" s="29"/>
    </row>
    <row r="15" spans="2:14" s="10" customFormat="1" ht="16.5" customHeight="1">
      <c r="B15" s="196"/>
      <c r="C15" s="98" t="s">
        <v>112</v>
      </c>
      <c r="D15" s="98"/>
      <c r="E15" s="186" t="s">
        <v>113</v>
      </c>
      <c r="F15" s="98"/>
      <c r="G15" s="98"/>
      <c r="H15" s="98"/>
      <c r="I15" s="197"/>
      <c r="K15" s="29"/>
      <c r="L15" s="29"/>
      <c r="M15" s="29"/>
      <c r="N15" s="29"/>
    </row>
    <row r="16" spans="2:14" s="10" customFormat="1" ht="16.5" customHeight="1">
      <c r="B16" s="196"/>
      <c r="C16" s="98"/>
      <c r="D16" s="301" t="s">
        <v>108</v>
      </c>
      <c r="E16" s="186">
        <f>E7</f>
        <v>22187814.423714545</v>
      </c>
      <c r="F16" s="301" t="s">
        <v>114</v>
      </c>
      <c r="G16" s="98">
        <f>E13</f>
        <v>1357875</v>
      </c>
      <c r="H16" s="98"/>
      <c r="I16" s="197"/>
      <c r="K16" s="29"/>
      <c r="L16" s="29"/>
      <c r="M16" s="29"/>
      <c r="N16" s="29"/>
    </row>
    <row r="17" spans="2:14" s="10" customFormat="1" ht="16.5" customHeight="1">
      <c r="B17" s="196"/>
      <c r="C17" s="98"/>
      <c r="D17" s="301" t="s">
        <v>108</v>
      </c>
      <c r="E17" s="98">
        <f>E16+G16</f>
        <v>23545689.423714545</v>
      </c>
      <c r="F17" s="188"/>
      <c r="G17" s="98"/>
      <c r="H17" s="98"/>
      <c r="I17" s="197"/>
      <c r="K17" s="29"/>
      <c r="L17" s="29"/>
      <c r="M17" s="29"/>
      <c r="N17" s="29"/>
    </row>
    <row r="18" spans="2:14" s="10" customFormat="1" ht="6" customHeight="1" thickBot="1">
      <c r="B18" s="198"/>
      <c r="C18" s="199"/>
      <c r="D18" s="199"/>
      <c r="E18" s="199"/>
      <c r="F18" s="199"/>
      <c r="G18" s="199"/>
      <c r="H18" s="199"/>
      <c r="I18" s="200"/>
      <c r="K18" s="29"/>
      <c r="L18" s="29"/>
      <c r="M18" s="29"/>
      <c r="N18" s="29"/>
    </row>
    <row r="19" spans="11:14" s="10" customFormat="1" ht="6" customHeight="1">
      <c r="K19" s="29"/>
      <c r="L19" s="29"/>
      <c r="M19" s="29"/>
      <c r="N19" s="29"/>
    </row>
    <row r="20" s="29" customFormat="1" ht="16.5" customHeight="1"/>
    <row r="21" s="29" customFormat="1" ht="16.5" customHeight="1"/>
    <row r="22" s="29" customFormat="1" ht="16.5" customHeight="1"/>
    <row r="23" s="29" customFormat="1" ht="16.5" customHeight="1"/>
    <row r="24" s="29" customFormat="1" ht="16.5" customHeight="1"/>
    <row r="25" spans="11:14" s="10" customFormat="1" ht="16.5" customHeight="1">
      <c r="K25" s="29"/>
      <c r="L25" s="29"/>
      <c r="M25" s="29"/>
      <c r="N25" s="29"/>
    </row>
    <row r="26" spans="11:14" s="10" customFormat="1" ht="16.5" customHeight="1">
      <c r="K26" s="29"/>
      <c r="L26" s="29"/>
      <c r="M26" s="29"/>
      <c r="N26" s="29"/>
    </row>
    <row r="27" spans="11:14" s="10" customFormat="1" ht="16.5" customHeight="1">
      <c r="K27" s="29"/>
      <c r="L27" s="29"/>
      <c r="M27" s="29"/>
      <c r="N27" s="29"/>
    </row>
    <row r="28" spans="11:14" s="10" customFormat="1" ht="16.5" customHeight="1">
      <c r="K28" s="29"/>
      <c r="L28" s="29"/>
      <c r="M28" s="29"/>
      <c r="N28" s="29"/>
    </row>
    <row r="29" spans="11:14" s="10" customFormat="1" ht="16.5" customHeight="1">
      <c r="K29" s="29"/>
      <c r="L29" s="29"/>
      <c r="M29" s="29"/>
      <c r="N29" s="29"/>
    </row>
    <row r="30" spans="11:14" s="10" customFormat="1" ht="16.5" customHeight="1">
      <c r="K30" s="29"/>
      <c r="L30" s="29"/>
      <c r="M30" s="29"/>
      <c r="N30" s="29"/>
    </row>
    <row r="31" spans="11:14" s="10" customFormat="1" ht="16.5" customHeight="1">
      <c r="K31" s="29"/>
      <c r="L31" s="29"/>
      <c r="M31" s="29"/>
      <c r="N31" s="29"/>
    </row>
    <row r="32" spans="11:14" s="10" customFormat="1" ht="16.5" customHeight="1">
      <c r="K32" s="29"/>
      <c r="L32" s="29"/>
      <c r="M32" s="29"/>
      <c r="N32" s="29"/>
    </row>
    <row r="33" spans="11:14" s="10" customFormat="1" ht="16.5" customHeight="1">
      <c r="K33" s="29"/>
      <c r="L33" s="29"/>
      <c r="M33" s="29"/>
      <c r="N33" s="29"/>
    </row>
    <row r="34" spans="11:14" s="10" customFormat="1" ht="16.5" customHeight="1">
      <c r="K34" s="29"/>
      <c r="L34" s="29"/>
      <c r="M34" s="29"/>
      <c r="N34" s="29"/>
    </row>
    <row r="35" spans="11:14" s="10" customFormat="1" ht="16.5" customHeight="1">
      <c r="K35" s="29"/>
      <c r="L35" s="29"/>
      <c r="M35" s="29"/>
      <c r="N35" s="29"/>
    </row>
    <row r="36" spans="11:14" s="10" customFormat="1" ht="16.5" customHeight="1">
      <c r="K36" s="29"/>
      <c r="L36" s="29"/>
      <c r="M36" s="29"/>
      <c r="N36" s="29"/>
    </row>
    <row r="37" spans="11:14" s="10" customFormat="1" ht="16.5" customHeight="1">
      <c r="K37" s="29"/>
      <c r="L37" s="29"/>
      <c r="M37" s="29"/>
      <c r="N37" s="29"/>
    </row>
    <row r="38" spans="11:14" s="10" customFormat="1" ht="16.5" customHeight="1">
      <c r="K38" s="29"/>
      <c r="L38" s="29"/>
      <c r="M38" s="29"/>
      <c r="N38" s="29"/>
    </row>
    <row r="39" spans="11:14" s="10" customFormat="1" ht="16.5" customHeight="1">
      <c r="K39" s="29"/>
      <c r="L39" s="29"/>
      <c r="M39" s="29"/>
      <c r="N39" s="29"/>
    </row>
    <row r="40" spans="11:14" s="10" customFormat="1" ht="16.5" customHeight="1">
      <c r="K40" s="29"/>
      <c r="L40" s="29"/>
      <c r="M40" s="29"/>
      <c r="N40" s="29"/>
    </row>
    <row r="41" spans="11:14" s="10" customFormat="1" ht="16.5" customHeight="1">
      <c r="K41" s="29"/>
      <c r="L41" s="29"/>
      <c r="M41" s="29"/>
      <c r="N41" s="29"/>
    </row>
    <row r="42" spans="11:14" s="10" customFormat="1" ht="16.5" customHeight="1">
      <c r="K42" s="29"/>
      <c r="L42" s="29"/>
      <c r="M42" s="29"/>
      <c r="N42" s="29"/>
    </row>
    <row r="43" spans="11:14" s="10" customFormat="1" ht="16.5" customHeight="1">
      <c r="K43" s="29"/>
      <c r="L43" s="29"/>
      <c r="M43" s="29"/>
      <c r="N43" s="29"/>
    </row>
    <row r="44" spans="11:14" s="10" customFormat="1" ht="16.5" customHeight="1">
      <c r="K44" s="29"/>
      <c r="L44" s="29"/>
      <c r="M44" s="29"/>
      <c r="N44" s="29"/>
    </row>
    <row r="45" spans="11:14" s="10" customFormat="1" ht="16.5" customHeight="1">
      <c r="K45" s="29"/>
      <c r="L45" s="29"/>
      <c r="M45" s="29"/>
      <c r="N45" s="29"/>
    </row>
    <row r="46" spans="11:14" s="10" customFormat="1" ht="16.5" customHeight="1">
      <c r="K46" s="29"/>
      <c r="L46" s="29"/>
      <c r="M46" s="29"/>
      <c r="N46" s="29"/>
    </row>
    <row r="47" spans="11:14" s="10" customFormat="1" ht="16.5" customHeight="1">
      <c r="K47" s="29"/>
      <c r="L47" s="29"/>
      <c r="M47" s="29"/>
      <c r="N47" s="29"/>
    </row>
    <row r="48" spans="11:14" s="10" customFormat="1" ht="16.5" customHeight="1">
      <c r="K48" s="29"/>
      <c r="L48" s="29"/>
      <c r="M48" s="29"/>
      <c r="N48" s="29"/>
    </row>
    <row r="49" spans="11:14" s="10" customFormat="1" ht="16.5" customHeight="1">
      <c r="K49" s="29"/>
      <c r="L49" s="29"/>
      <c r="M49" s="29"/>
      <c r="N49" s="29"/>
    </row>
    <row r="50" spans="11:14" s="10" customFormat="1" ht="16.5" customHeight="1">
      <c r="K50" s="29"/>
      <c r="L50" s="29"/>
      <c r="M50" s="29"/>
      <c r="N50" s="29"/>
    </row>
    <row r="51" spans="11:14" s="10" customFormat="1" ht="16.5" customHeight="1">
      <c r="K51" s="29"/>
      <c r="L51" s="29"/>
      <c r="M51" s="29"/>
      <c r="N51" s="29"/>
    </row>
    <row r="52" spans="11:14" s="10" customFormat="1" ht="16.5" customHeight="1">
      <c r="K52" s="29"/>
      <c r="L52" s="29"/>
      <c r="M52" s="29"/>
      <c r="N52" s="29"/>
    </row>
    <row r="53" spans="11:14" s="10" customFormat="1" ht="16.5" customHeight="1">
      <c r="K53" s="29"/>
      <c r="L53" s="29"/>
      <c r="M53" s="29"/>
      <c r="N53" s="29"/>
    </row>
    <row r="54" spans="11:14" s="10" customFormat="1" ht="16.5" customHeight="1">
      <c r="K54" s="29"/>
      <c r="L54" s="29"/>
      <c r="M54" s="29"/>
      <c r="N54" s="29"/>
    </row>
    <row r="55" spans="11:14" s="10" customFormat="1" ht="16.5" customHeight="1">
      <c r="K55" s="29"/>
      <c r="L55" s="29"/>
      <c r="M55" s="29"/>
      <c r="N55" s="29"/>
    </row>
    <row r="56" spans="11:14" s="10" customFormat="1" ht="16.5" customHeight="1">
      <c r="K56" s="29"/>
      <c r="L56" s="29"/>
      <c r="M56" s="29"/>
      <c r="N56" s="29"/>
    </row>
    <row r="57" spans="11:14" s="10" customFormat="1" ht="16.5" customHeight="1">
      <c r="K57" s="29"/>
      <c r="L57" s="29"/>
      <c r="M57" s="29"/>
      <c r="N57" s="29"/>
    </row>
  </sheetData>
  <sheetProtection/>
  <mergeCells count="2">
    <mergeCell ref="B1:H1"/>
    <mergeCell ref="B2:H2"/>
  </mergeCells>
  <printOptions horizontalCentered="1"/>
  <pageMargins left="0.15" right="0.17" top="0.5" bottom="0.5" header="0.25"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0080"/>
  </sheetPr>
  <dimension ref="A1:P70"/>
  <sheetViews>
    <sheetView view="pageBreakPreview" zoomScaleSheetLayoutView="100" workbookViewId="0" topLeftCell="A1">
      <pane ySplit="3" topLeftCell="A4" activePane="bottomLeft" state="frozen"/>
      <selection pane="topLeft" activeCell="A1" sqref="A1"/>
      <selection pane="bottomLeft" activeCell="I21" sqref="I21:J21"/>
    </sheetView>
  </sheetViews>
  <sheetFormatPr defaultColWidth="9.140625" defaultRowHeight="16.5" customHeight="1"/>
  <cols>
    <col min="1" max="1" width="10.7109375" style="0" customWidth="1"/>
    <col min="2" max="2" width="11.7109375" style="61" customWidth="1"/>
    <col min="3" max="3" width="12.140625" style="62" customWidth="1"/>
    <col min="4" max="4" width="10.00390625" style="0" bestFit="1" customWidth="1"/>
    <col min="5" max="5" width="7.8515625" style="65" customWidth="1"/>
    <col min="6" max="6" width="9.7109375" style="65" bestFit="1" customWidth="1"/>
    <col min="7" max="7" width="9.7109375" style="65" customWidth="1"/>
    <col min="8" max="8" width="11.57421875" style="65" bestFit="1" customWidth="1"/>
    <col min="9" max="9" width="9.140625" style="65" bestFit="1" customWidth="1"/>
    <col min="10" max="10" width="13.421875" style="65" customWidth="1"/>
    <col min="11" max="11" width="1.7109375" style="112" customWidth="1"/>
    <col min="12" max="16" width="9.140625" style="112" customWidth="1"/>
  </cols>
  <sheetData>
    <row r="1" spans="1:16" s="68" customFormat="1" ht="63" customHeight="1">
      <c r="A1" s="289" t="s">
        <v>96</v>
      </c>
      <c r="B1" s="284" t="s">
        <v>20</v>
      </c>
      <c r="C1" s="284" t="s">
        <v>86</v>
      </c>
      <c r="D1" s="290"/>
      <c r="G1" s="283" t="s">
        <v>100</v>
      </c>
      <c r="H1" s="291"/>
      <c r="I1" s="291"/>
      <c r="J1" s="284" t="s">
        <v>97</v>
      </c>
      <c r="K1" s="108"/>
      <c r="L1" s="108"/>
      <c r="M1" s="108"/>
      <c r="N1" s="108"/>
      <c r="O1" s="108"/>
      <c r="P1" s="108"/>
    </row>
    <row r="2" spans="1:16" s="68" customFormat="1" ht="16.5" customHeight="1">
      <c r="A2" s="289"/>
      <c r="B2" s="284"/>
      <c r="C2" s="284"/>
      <c r="D2" s="290"/>
      <c r="E2" s="283" t="s">
        <v>21</v>
      </c>
      <c r="F2" s="283"/>
      <c r="G2" s="67"/>
      <c r="H2" s="284" t="s">
        <v>23</v>
      </c>
      <c r="I2" s="284" t="s">
        <v>101</v>
      </c>
      <c r="J2" s="284"/>
      <c r="K2" s="108"/>
      <c r="L2" s="108"/>
      <c r="M2" s="108"/>
      <c r="N2" s="108"/>
      <c r="O2" s="108"/>
      <c r="P2" s="108"/>
    </row>
    <row r="3" spans="1:16" s="68" customFormat="1" ht="16.5" customHeight="1">
      <c r="A3" s="289"/>
      <c r="B3" s="284"/>
      <c r="C3" s="284"/>
      <c r="D3" s="290"/>
      <c r="E3" s="66" t="s">
        <v>3</v>
      </c>
      <c r="F3" s="66" t="s">
        <v>98</v>
      </c>
      <c r="G3" s="66" t="s">
        <v>22</v>
      </c>
      <c r="H3" s="292"/>
      <c r="I3" s="285"/>
      <c r="J3" s="284"/>
      <c r="K3" s="108"/>
      <c r="L3" s="108"/>
      <c r="M3" s="108"/>
      <c r="N3" s="108"/>
      <c r="O3" s="108"/>
      <c r="P3" s="108"/>
    </row>
    <row r="4" spans="1:16" s="32" customFormat="1" ht="15" customHeight="1">
      <c r="A4" s="122" t="s">
        <v>115</v>
      </c>
      <c r="B4" s="123">
        <v>2</v>
      </c>
      <c r="C4" s="124">
        <v>60</v>
      </c>
      <c r="D4" s="125"/>
      <c r="E4" s="126"/>
      <c r="F4" s="127"/>
      <c r="G4" s="122" t="s">
        <v>121</v>
      </c>
      <c r="H4" s="128">
        <v>0.04625</v>
      </c>
      <c r="I4" s="148">
        <f>H4/2</f>
        <v>0.023125</v>
      </c>
      <c r="J4" s="129"/>
      <c r="K4" s="130"/>
      <c r="L4" s="130"/>
      <c r="M4" s="130"/>
      <c r="N4" s="130"/>
      <c r="O4" s="130"/>
      <c r="P4" s="130"/>
    </row>
    <row r="5" spans="1:16" s="32" customFormat="1" ht="15" customHeight="1">
      <c r="A5" s="122" t="s">
        <v>116</v>
      </c>
      <c r="B5" s="123">
        <v>4</v>
      </c>
      <c r="C5" s="131">
        <v>65</v>
      </c>
      <c r="D5" s="132"/>
      <c r="E5" s="126"/>
      <c r="F5" s="133"/>
      <c r="G5" s="122" t="s">
        <v>122</v>
      </c>
      <c r="H5" s="128">
        <v>0.05</v>
      </c>
      <c r="I5" s="148">
        <f>H5/2</f>
        <v>0.025</v>
      </c>
      <c r="J5" s="134"/>
      <c r="K5" s="130"/>
      <c r="L5" s="130"/>
      <c r="M5" s="130"/>
      <c r="N5" s="130"/>
      <c r="O5" s="130"/>
      <c r="P5" s="130"/>
    </row>
    <row r="6" spans="1:16" s="32" customFormat="1" ht="15" customHeight="1">
      <c r="A6" s="122" t="s">
        <v>117</v>
      </c>
      <c r="B6" s="123">
        <v>6</v>
      </c>
      <c r="C6" s="131">
        <v>60</v>
      </c>
      <c r="D6" s="132"/>
      <c r="E6" s="126"/>
      <c r="F6" s="133"/>
      <c r="G6" s="122" t="s">
        <v>123</v>
      </c>
      <c r="H6" s="128">
        <v>0.05375</v>
      </c>
      <c r="I6" s="148">
        <f>H6/2</f>
        <v>0.026875</v>
      </c>
      <c r="J6" s="134"/>
      <c r="K6" s="130"/>
      <c r="L6" s="130"/>
      <c r="M6" s="130"/>
      <c r="N6" s="130"/>
      <c r="O6" s="130"/>
      <c r="P6" s="130"/>
    </row>
    <row r="7" spans="1:16" s="32" customFormat="1" ht="15" customHeight="1">
      <c r="A7" s="122" t="s">
        <v>118</v>
      </c>
      <c r="B7" s="123">
        <v>8</v>
      </c>
      <c r="C7" s="131">
        <v>60</v>
      </c>
      <c r="D7" s="132"/>
      <c r="E7" s="126"/>
      <c r="F7" s="133"/>
      <c r="G7" s="122" t="s">
        <v>124</v>
      </c>
      <c r="H7" s="128">
        <v>0.0575</v>
      </c>
      <c r="I7" s="148">
        <f>H7/2</f>
        <v>0.02875</v>
      </c>
      <c r="J7" s="134"/>
      <c r="K7" s="130"/>
      <c r="L7" s="130"/>
      <c r="M7" s="130"/>
      <c r="N7" s="130"/>
      <c r="O7" s="130"/>
      <c r="P7" s="130"/>
    </row>
    <row r="8" spans="1:16" s="32" customFormat="1" ht="15" customHeight="1">
      <c r="A8" s="122" t="s">
        <v>129</v>
      </c>
      <c r="B8" s="123">
        <v>10</v>
      </c>
      <c r="C8" s="131">
        <v>55</v>
      </c>
      <c r="D8" s="135" t="s">
        <v>0</v>
      </c>
      <c r="E8" s="126"/>
      <c r="F8" s="133"/>
      <c r="G8" s="122" t="s">
        <v>125</v>
      </c>
      <c r="H8" s="128">
        <v>0.06125</v>
      </c>
      <c r="I8" s="148">
        <f>H8/2</f>
        <v>0.030625</v>
      </c>
      <c r="J8" s="134"/>
      <c r="K8" s="130"/>
      <c r="L8" s="130"/>
      <c r="M8" s="130"/>
      <c r="N8" s="130"/>
      <c r="O8" s="130"/>
      <c r="P8" s="130"/>
    </row>
    <row r="9" spans="1:16" s="70" customFormat="1" ht="15" customHeight="1">
      <c r="A9" s="136" t="s">
        <v>24</v>
      </c>
      <c r="B9" s="137"/>
      <c r="C9" s="131">
        <v>110</v>
      </c>
      <c r="D9" s="138" t="s">
        <v>1</v>
      </c>
      <c r="E9" s="139"/>
      <c r="F9" s="140"/>
      <c r="G9" s="141"/>
      <c r="H9" s="142"/>
      <c r="I9" s="149"/>
      <c r="J9" s="143"/>
      <c r="K9" s="130"/>
      <c r="L9" s="130"/>
      <c r="M9" s="130"/>
      <c r="N9" s="130"/>
      <c r="O9" s="130"/>
      <c r="P9" s="130"/>
    </row>
    <row r="10" spans="1:16" s="70" customFormat="1" ht="15" customHeight="1">
      <c r="A10" s="141"/>
      <c r="B10" s="144"/>
      <c r="C10" s="145">
        <f>C9/C8</f>
        <v>2</v>
      </c>
      <c r="D10" s="138" t="s">
        <v>25</v>
      </c>
      <c r="E10" s="139"/>
      <c r="F10" s="140"/>
      <c r="G10" s="141"/>
      <c r="H10" s="142"/>
      <c r="I10" s="149"/>
      <c r="J10" s="143"/>
      <c r="K10" s="130"/>
      <c r="L10" s="130"/>
      <c r="M10" s="130"/>
      <c r="N10" s="130"/>
      <c r="O10" s="130"/>
      <c r="P10" s="130"/>
    </row>
    <row r="11" spans="1:16" s="32" customFormat="1" ht="15" customHeight="1">
      <c r="A11" s="122" t="s">
        <v>130</v>
      </c>
      <c r="B11" s="123"/>
      <c r="C11" s="131">
        <v>55</v>
      </c>
      <c r="D11" s="146" t="s">
        <v>132</v>
      </c>
      <c r="E11" s="126"/>
      <c r="F11" s="133"/>
      <c r="G11" s="122" t="s">
        <v>134</v>
      </c>
      <c r="H11" s="128">
        <v>0.065</v>
      </c>
      <c r="I11" s="148">
        <f>H11/2</f>
        <v>0.0325</v>
      </c>
      <c r="J11" s="134"/>
      <c r="K11" s="130"/>
      <c r="L11" s="130"/>
      <c r="M11" s="130"/>
      <c r="N11" s="130"/>
      <c r="O11" s="130"/>
      <c r="P11" s="130"/>
    </row>
    <row r="12" spans="1:16" s="32" customFormat="1" ht="15" customHeight="1">
      <c r="A12" s="122" t="s">
        <v>131</v>
      </c>
      <c r="B12" s="123"/>
      <c r="C12" s="147">
        <v>55</v>
      </c>
      <c r="D12" s="146" t="s">
        <v>133</v>
      </c>
      <c r="E12" s="126"/>
      <c r="F12" s="133"/>
      <c r="G12" s="122" t="s">
        <v>135</v>
      </c>
      <c r="H12" s="128">
        <v>0.06875</v>
      </c>
      <c r="I12" s="148">
        <f>H12/2</f>
        <v>0.034375</v>
      </c>
      <c r="J12" s="134"/>
      <c r="K12" s="130"/>
      <c r="L12" s="130"/>
      <c r="M12" s="130"/>
      <c r="N12" s="130"/>
      <c r="O12" s="130"/>
      <c r="P12" s="130"/>
    </row>
    <row r="13" spans="1:16" s="32" customFormat="1" ht="15" customHeight="1">
      <c r="A13" s="122"/>
      <c r="B13" s="123"/>
      <c r="C13" s="147"/>
      <c r="D13" s="146"/>
      <c r="E13" s="126"/>
      <c r="F13" s="133"/>
      <c r="G13" s="122"/>
      <c r="H13" s="128"/>
      <c r="I13" s="148"/>
      <c r="J13" s="134"/>
      <c r="K13" s="130"/>
      <c r="L13" s="130"/>
      <c r="M13" s="130"/>
      <c r="N13" s="130"/>
      <c r="O13" s="130"/>
      <c r="P13" s="130"/>
    </row>
    <row r="14" spans="1:16" s="32" customFormat="1" ht="15" customHeight="1">
      <c r="A14" s="122"/>
      <c r="B14" s="123"/>
      <c r="C14" s="147"/>
      <c r="D14" s="146"/>
      <c r="E14" s="126"/>
      <c r="F14" s="133"/>
      <c r="G14" s="122"/>
      <c r="H14" s="128"/>
      <c r="I14" s="148"/>
      <c r="J14" s="134"/>
      <c r="K14" s="130"/>
      <c r="L14" s="130"/>
      <c r="M14" s="130"/>
      <c r="N14" s="130"/>
      <c r="O14" s="130"/>
      <c r="P14" s="130"/>
    </row>
    <row r="15" spans="1:16" s="8" customFormat="1" ht="15" customHeight="1">
      <c r="A15" s="116"/>
      <c r="B15" s="64"/>
      <c r="C15" s="79"/>
      <c r="D15" s="117"/>
      <c r="E15" s="118"/>
      <c r="F15" s="119"/>
      <c r="G15" s="116"/>
      <c r="H15" s="120"/>
      <c r="I15" s="150"/>
      <c r="J15" s="121"/>
      <c r="K15" s="191"/>
      <c r="L15" s="191"/>
      <c r="M15" s="97"/>
      <c r="N15" s="97"/>
      <c r="O15" s="97"/>
      <c r="P15" s="97"/>
    </row>
    <row r="16" spans="1:16" s="26" customFormat="1" ht="15" customHeight="1" thickBot="1">
      <c r="A16" s="30" t="s">
        <v>13</v>
      </c>
      <c r="B16" s="113"/>
      <c r="C16" s="77">
        <f>SUM(C4:C8)+C11+C12</f>
        <v>410</v>
      </c>
      <c r="D16" s="114"/>
      <c r="E16" s="109"/>
      <c r="F16" s="109"/>
      <c r="G16" s="109"/>
      <c r="H16" s="109"/>
      <c r="I16" s="109"/>
      <c r="J16" s="106"/>
      <c r="K16" s="109"/>
      <c r="L16" s="109"/>
      <c r="M16" s="109"/>
      <c r="N16" s="109"/>
      <c r="O16" s="109"/>
      <c r="P16" s="109"/>
    </row>
    <row r="17" spans="2:16" s="31" customFormat="1" ht="6" customHeight="1">
      <c r="B17" s="22"/>
      <c r="C17" s="22"/>
      <c r="K17" s="191"/>
      <c r="L17" s="191"/>
      <c r="M17" s="97"/>
      <c r="N17" s="97"/>
      <c r="O17" s="97"/>
      <c r="P17" s="97"/>
    </row>
    <row r="18" spans="1:16" s="88" customFormat="1" ht="16.5" customHeight="1">
      <c r="A18" s="295" t="s">
        <v>95</v>
      </c>
      <c r="B18" s="296"/>
      <c r="C18" s="296"/>
      <c r="D18" s="296"/>
      <c r="E18" s="296"/>
      <c r="F18" s="296"/>
      <c r="G18" s="296"/>
      <c r="H18" s="296"/>
      <c r="I18" s="296"/>
      <c r="J18" s="296"/>
      <c r="K18" s="110"/>
      <c r="L18" s="110"/>
      <c r="M18" s="110"/>
      <c r="N18" s="110"/>
      <c r="O18" s="110"/>
      <c r="P18" s="110"/>
    </row>
    <row r="19" spans="1:16" s="88" customFormat="1" ht="16.5" customHeight="1">
      <c r="A19" s="293" t="s">
        <v>99</v>
      </c>
      <c r="B19" s="294"/>
      <c r="C19" s="294"/>
      <c r="D19" s="294"/>
      <c r="E19" s="294"/>
      <c r="F19" s="294"/>
      <c r="G19" s="294"/>
      <c r="H19" s="294"/>
      <c r="I19" s="294"/>
      <c r="J19" s="294"/>
      <c r="K19" s="110"/>
      <c r="L19" s="110"/>
      <c r="M19" s="110"/>
      <c r="N19" s="110"/>
      <c r="O19" s="110"/>
      <c r="P19" s="110"/>
    </row>
    <row r="20" spans="1:16" s="63" customFormat="1" ht="18" customHeight="1">
      <c r="A20" s="297"/>
      <c r="B20" s="280"/>
      <c r="C20" s="280"/>
      <c r="D20" s="280"/>
      <c r="E20" s="298" t="s">
        <v>26</v>
      </c>
      <c r="F20" s="299"/>
      <c r="G20" s="300"/>
      <c r="H20" s="300"/>
      <c r="I20" s="297"/>
      <c r="J20" s="297"/>
      <c r="K20" s="111"/>
      <c r="L20" s="111"/>
      <c r="M20" s="111"/>
      <c r="N20" s="111"/>
      <c r="O20" s="111"/>
      <c r="P20" s="111"/>
    </row>
    <row r="21" spans="1:16" s="68" customFormat="1" ht="67.5" customHeight="1">
      <c r="A21" s="288"/>
      <c r="B21" s="280"/>
      <c r="C21" s="280"/>
      <c r="D21" s="280"/>
      <c r="E21" s="189" t="s">
        <v>27</v>
      </c>
      <c r="F21" s="190" t="s">
        <v>70</v>
      </c>
      <c r="G21" s="190" t="s">
        <v>69</v>
      </c>
      <c r="H21" s="190" t="s">
        <v>71</v>
      </c>
      <c r="I21" s="288"/>
      <c r="J21" s="280"/>
      <c r="K21" s="108"/>
      <c r="L21" s="108"/>
      <c r="M21" s="108"/>
      <c r="N21" s="108"/>
      <c r="O21" s="108"/>
      <c r="P21" s="108"/>
    </row>
    <row r="22" spans="1:16" s="31" customFormat="1" ht="16.5" customHeight="1">
      <c r="A22" s="286" t="s">
        <v>126</v>
      </c>
      <c r="B22" s="287"/>
      <c r="C22" s="287"/>
      <c r="D22" s="287"/>
      <c r="E22" s="75">
        <v>0.04</v>
      </c>
      <c r="F22" s="76">
        <v>54</v>
      </c>
      <c r="G22" s="104">
        <f>F22/F25</f>
        <v>0.13170731707317074</v>
      </c>
      <c r="H22" s="75"/>
      <c r="I22" s="279"/>
      <c r="J22" s="280"/>
      <c r="K22" s="191"/>
      <c r="L22" s="191"/>
      <c r="M22" s="97"/>
      <c r="N22" s="97"/>
      <c r="O22" s="97"/>
      <c r="P22" s="97"/>
    </row>
    <row r="23" spans="1:16" s="31" customFormat="1" ht="16.5" customHeight="1">
      <c r="A23" s="286" t="s">
        <v>127</v>
      </c>
      <c r="B23" s="287"/>
      <c r="C23" s="287"/>
      <c r="D23" s="287"/>
      <c r="E23" s="75">
        <v>0.05</v>
      </c>
      <c r="F23" s="78">
        <v>56</v>
      </c>
      <c r="G23" s="104">
        <f>F23/F25</f>
        <v>0.13658536585365855</v>
      </c>
      <c r="H23" s="75"/>
      <c r="I23" s="279"/>
      <c r="J23" s="280"/>
      <c r="K23" s="191"/>
      <c r="L23" s="191"/>
      <c r="M23" s="97"/>
      <c r="N23" s="97"/>
      <c r="O23" s="97"/>
      <c r="P23" s="97"/>
    </row>
    <row r="24" spans="1:16" s="31" customFormat="1" ht="16.5" customHeight="1">
      <c r="A24" s="286" t="s">
        <v>128</v>
      </c>
      <c r="B24" s="287"/>
      <c r="C24" s="287"/>
      <c r="D24" s="287"/>
      <c r="E24" s="75">
        <v>0.06</v>
      </c>
      <c r="F24" s="79">
        <v>300</v>
      </c>
      <c r="G24" s="104">
        <f>F24/F25</f>
        <v>0.7317073170731707</v>
      </c>
      <c r="H24" s="75"/>
      <c r="I24" s="279"/>
      <c r="J24" s="280"/>
      <c r="K24" s="191"/>
      <c r="L24" s="191"/>
      <c r="M24" s="97"/>
      <c r="N24" s="97"/>
      <c r="O24" s="97"/>
      <c r="P24" s="97"/>
    </row>
    <row r="25" spans="1:16" s="31" customFormat="1" ht="16.5" customHeight="1" thickBot="1">
      <c r="A25" s="279"/>
      <c r="B25" s="280"/>
      <c r="C25" s="280"/>
      <c r="D25" s="280"/>
      <c r="E25" s="280"/>
      <c r="F25" s="77">
        <f>SUM(F22:F24)</f>
        <v>410</v>
      </c>
      <c r="G25" s="105">
        <f>SUM(G22:G24)</f>
        <v>1</v>
      </c>
      <c r="H25" s="80"/>
      <c r="I25" s="279"/>
      <c r="J25" s="280"/>
      <c r="K25" s="191"/>
      <c r="L25" s="191"/>
      <c r="M25" s="97"/>
      <c r="N25" s="97"/>
      <c r="O25" s="97"/>
      <c r="P25" s="97"/>
    </row>
    <row r="26" spans="1:16" s="59" customFormat="1" ht="6" customHeight="1">
      <c r="A26" s="281"/>
      <c r="B26" s="282"/>
      <c r="C26" s="282"/>
      <c r="D26" s="282"/>
      <c r="E26" s="282"/>
      <c r="F26" s="282"/>
      <c r="G26" s="282"/>
      <c r="H26" s="282"/>
      <c r="I26" s="282"/>
      <c r="J26" s="282"/>
      <c r="K26" s="112"/>
      <c r="L26" s="112"/>
      <c r="M26" s="112"/>
      <c r="N26" s="112"/>
      <c r="O26" s="112"/>
      <c r="P26" s="112"/>
    </row>
    <row r="27" spans="2:3" s="191" customFormat="1" ht="16.5" customHeight="1">
      <c r="B27" s="201"/>
      <c r="C27" s="201"/>
    </row>
    <row r="28" spans="2:3" s="191" customFormat="1" ht="16.5" customHeight="1">
      <c r="B28" s="201"/>
      <c r="C28" s="201"/>
    </row>
    <row r="29" spans="2:3" s="191" customFormat="1" ht="16.5" customHeight="1">
      <c r="B29" s="201"/>
      <c r="C29" s="201"/>
    </row>
    <row r="30" spans="2:3" s="191" customFormat="1" ht="16.5" customHeight="1">
      <c r="B30" s="201"/>
      <c r="C30" s="201"/>
    </row>
    <row r="31" spans="2:16" s="31" customFormat="1" ht="16.5" customHeight="1">
      <c r="B31" s="22"/>
      <c r="C31" s="22"/>
      <c r="K31" s="191"/>
      <c r="L31" s="191"/>
      <c r="M31" s="97"/>
      <c r="N31" s="97"/>
      <c r="O31" s="97"/>
      <c r="P31" s="97"/>
    </row>
    <row r="32" spans="2:16" s="59" customFormat="1" ht="16.5" customHeight="1">
      <c r="B32" s="69"/>
      <c r="C32" s="69"/>
      <c r="K32" s="112"/>
      <c r="L32" s="112"/>
      <c r="M32" s="112"/>
      <c r="N32" s="112"/>
      <c r="O32" s="112"/>
      <c r="P32" s="112"/>
    </row>
    <row r="33" spans="2:16" s="59" customFormat="1" ht="16.5" customHeight="1">
      <c r="B33" s="69"/>
      <c r="C33" s="69"/>
      <c r="K33" s="112"/>
      <c r="L33" s="112"/>
      <c r="M33" s="112"/>
      <c r="N33" s="112"/>
      <c r="O33" s="112"/>
      <c r="P33" s="112"/>
    </row>
    <row r="34" spans="2:16" s="59" customFormat="1" ht="16.5" customHeight="1">
      <c r="B34" s="69"/>
      <c r="C34" s="69"/>
      <c r="K34" s="112"/>
      <c r="L34" s="112"/>
      <c r="M34" s="112"/>
      <c r="N34" s="112"/>
      <c r="O34" s="112"/>
      <c r="P34" s="112"/>
    </row>
    <row r="35" spans="2:16" s="59" customFormat="1" ht="16.5" customHeight="1">
      <c r="B35" s="69"/>
      <c r="C35" s="69"/>
      <c r="K35" s="112"/>
      <c r="L35" s="112"/>
      <c r="M35" s="112"/>
      <c r="N35" s="112"/>
      <c r="O35" s="112"/>
      <c r="P35" s="112"/>
    </row>
    <row r="36" spans="2:16" s="59" customFormat="1" ht="16.5" customHeight="1">
      <c r="B36" s="69"/>
      <c r="C36" s="69"/>
      <c r="K36" s="112"/>
      <c r="L36" s="112"/>
      <c r="M36" s="112"/>
      <c r="N36" s="112"/>
      <c r="O36" s="112"/>
      <c r="P36" s="112"/>
    </row>
    <row r="37" spans="2:16" s="59" customFormat="1" ht="16.5" customHeight="1">
      <c r="B37" s="69"/>
      <c r="C37" s="69"/>
      <c r="K37" s="112"/>
      <c r="L37" s="112"/>
      <c r="M37" s="112"/>
      <c r="N37" s="112"/>
      <c r="O37" s="112"/>
      <c r="P37" s="112"/>
    </row>
    <row r="38" spans="2:16" s="59" customFormat="1" ht="16.5" customHeight="1">
      <c r="B38" s="69"/>
      <c r="C38" s="69"/>
      <c r="K38" s="112"/>
      <c r="L38" s="112"/>
      <c r="M38" s="112"/>
      <c r="N38" s="112"/>
      <c r="O38" s="112"/>
      <c r="P38" s="112"/>
    </row>
    <row r="39" spans="2:16" s="59" customFormat="1" ht="16.5" customHeight="1">
      <c r="B39" s="69"/>
      <c r="C39" s="69"/>
      <c r="K39" s="112"/>
      <c r="L39" s="112"/>
      <c r="M39" s="112"/>
      <c r="N39" s="112"/>
      <c r="O39" s="112"/>
      <c r="P39" s="112"/>
    </row>
    <row r="40" spans="2:16" s="59" customFormat="1" ht="16.5" customHeight="1">
      <c r="B40" s="69"/>
      <c r="C40" s="69"/>
      <c r="K40" s="112"/>
      <c r="L40" s="112"/>
      <c r="M40" s="112"/>
      <c r="N40" s="112"/>
      <c r="O40" s="112"/>
      <c r="P40" s="112"/>
    </row>
    <row r="41" spans="2:16" s="59" customFormat="1" ht="16.5" customHeight="1">
      <c r="B41" s="69"/>
      <c r="C41" s="69"/>
      <c r="K41" s="112"/>
      <c r="L41" s="112"/>
      <c r="M41" s="112"/>
      <c r="N41" s="112"/>
      <c r="O41" s="112"/>
      <c r="P41" s="112"/>
    </row>
    <row r="42" spans="2:16" s="59" customFormat="1" ht="16.5" customHeight="1">
      <c r="B42" s="69"/>
      <c r="C42" s="69"/>
      <c r="K42" s="112"/>
      <c r="L42" s="112"/>
      <c r="M42" s="112"/>
      <c r="N42" s="112"/>
      <c r="O42" s="112"/>
      <c r="P42" s="112"/>
    </row>
    <row r="43" spans="2:16" s="59" customFormat="1" ht="16.5" customHeight="1">
      <c r="B43" s="69"/>
      <c r="C43" s="69"/>
      <c r="K43" s="112"/>
      <c r="L43" s="112"/>
      <c r="M43" s="112"/>
      <c r="N43" s="112"/>
      <c r="O43" s="112"/>
      <c r="P43" s="112"/>
    </row>
    <row r="44" spans="2:16" s="59" customFormat="1" ht="16.5" customHeight="1">
      <c r="B44" s="69"/>
      <c r="C44" s="69"/>
      <c r="K44" s="112"/>
      <c r="L44" s="112"/>
      <c r="M44" s="112"/>
      <c r="N44" s="112"/>
      <c r="O44" s="112"/>
      <c r="P44" s="112"/>
    </row>
    <row r="45" spans="2:16" s="59" customFormat="1" ht="16.5" customHeight="1">
      <c r="B45" s="69"/>
      <c r="C45" s="69"/>
      <c r="K45" s="112"/>
      <c r="L45" s="112"/>
      <c r="M45" s="112"/>
      <c r="N45" s="112"/>
      <c r="O45" s="112"/>
      <c r="P45" s="112"/>
    </row>
    <row r="46" spans="2:16" s="59" customFormat="1" ht="16.5" customHeight="1">
      <c r="B46" s="69"/>
      <c r="C46" s="69"/>
      <c r="K46" s="112"/>
      <c r="L46" s="112"/>
      <c r="M46" s="112"/>
      <c r="N46" s="112"/>
      <c r="O46" s="112"/>
      <c r="P46" s="112"/>
    </row>
    <row r="47" spans="2:16" s="59" customFormat="1" ht="16.5" customHeight="1">
      <c r="B47" s="69"/>
      <c r="C47" s="69"/>
      <c r="K47" s="112"/>
      <c r="L47" s="112"/>
      <c r="M47" s="112"/>
      <c r="N47" s="112"/>
      <c r="O47" s="112"/>
      <c r="P47" s="112"/>
    </row>
    <row r="48" spans="2:16" s="59" customFormat="1" ht="16.5" customHeight="1">
      <c r="B48" s="69"/>
      <c r="C48" s="69"/>
      <c r="K48" s="112"/>
      <c r="L48" s="112"/>
      <c r="M48" s="112"/>
      <c r="N48" s="112"/>
      <c r="O48" s="112"/>
      <c r="P48" s="112"/>
    </row>
    <row r="49" spans="2:16" s="59" customFormat="1" ht="16.5" customHeight="1">
      <c r="B49" s="69"/>
      <c r="C49" s="69"/>
      <c r="K49" s="112"/>
      <c r="L49" s="112"/>
      <c r="M49" s="112"/>
      <c r="N49" s="112"/>
      <c r="O49" s="112"/>
      <c r="P49" s="112"/>
    </row>
    <row r="50" spans="2:16" s="59" customFormat="1" ht="16.5" customHeight="1">
      <c r="B50" s="69"/>
      <c r="C50" s="69"/>
      <c r="K50" s="112"/>
      <c r="L50" s="112"/>
      <c r="M50" s="112"/>
      <c r="N50" s="112"/>
      <c r="O50" s="112"/>
      <c r="P50" s="112"/>
    </row>
    <row r="51" spans="2:16" s="59" customFormat="1" ht="16.5" customHeight="1">
      <c r="B51" s="69"/>
      <c r="C51" s="69"/>
      <c r="K51" s="112"/>
      <c r="L51" s="112"/>
      <c r="M51" s="112"/>
      <c r="N51" s="112"/>
      <c r="O51" s="112"/>
      <c r="P51" s="112"/>
    </row>
    <row r="52" spans="2:16" s="59" customFormat="1" ht="16.5" customHeight="1">
      <c r="B52" s="69"/>
      <c r="C52" s="69"/>
      <c r="K52" s="112"/>
      <c r="L52" s="112"/>
      <c r="M52" s="112"/>
      <c r="N52" s="112"/>
      <c r="O52" s="112"/>
      <c r="P52" s="112"/>
    </row>
    <row r="53" spans="2:16" s="59" customFormat="1" ht="16.5" customHeight="1">
      <c r="B53" s="69"/>
      <c r="C53" s="69"/>
      <c r="K53" s="112"/>
      <c r="L53" s="112"/>
      <c r="M53" s="112"/>
      <c r="N53" s="112"/>
      <c r="O53" s="112"/>
      <c r="P53" s="112"/>
    </row>
    <row r="54" spans="2:16" s="59" customFormat="1" ht="16.5" customHeight="1">
      <c r="B54" s="69"/>
      <c r="C54" s="69"/>
      <c r="K54" s="112"/>
      <c r="L54" s="112"/>
      <c r="M54" s="112"/>
      <c r="N54" s="112"/>
      <c r="O54" s="112"/>
      <c r="P54" s="112"/>
    </row>
    <row r="55" spans="2:16" s="59" customFormat="1" ht="16.5" customHeight="1">
      <c r="B55" s="69"/>
      <c r="C55" s="69"/>
      <c r="K55" s="112"/>
      <c r="L55" s="112"/>
      <c r="M55" s="112"/>
      <c r="N55" s="112"/>
      <c r="O55" s="112"/>
      <c r="P55" s="112"/>
    </row>
    <row r="56" spans="2:16" s="59" customFormat="1" ht="16.5" customHeight="1">
      <c r="B56" s="69"/>
      <c r="C56" s="69"/>
      <c r="K56" s="112"/>
      <c r="L56" s="112"/>
      <c r="M56" s="112"/>
      <c r="N56" s="112"/>
      <c r="O56" s="112"/>
      <c r="P56" s="112"/>
    </row>
    <row r="57" spans="2:16" s="59" customFormat="1" ht="16.5" customHeight="1">
      <c r="B57" s="69"/>
      <c r="C57" s="69"/>
      <c r="K57" s="112"/>
      <c r="L57" s="112"/>
      <c r="M57" s="112"/>
      <c r="N57" s="112"/>
      <c r="O57" s="112"/>
      <c r="P57" s="112"/>
    </row>
    <row r="58" spans="2:16" s="59" customFormat="1" ht="16.5" customHeight="1">
      <c r="B58" s="69"/>
      <c r="C58" s="69"/>
      <c r="K58" s="112"/>
      <c r="L58" s="112"/>
      <c r="M58" s="112"/>
      <c r="N58" s="112"/>
      <c r="O58" s="112"/>
      <c r="P58" s="112"/>
    </row>
    <row r="59" spans="2:16" s="59" customFormat="1" ht="16.5" customHeight="1">
      <c r="B59" s="69"/>
      <c r="C59" s="69"/>
      <c r="K59" s="112"/>
      <c r="L59" s="112"/>
      <c r="M59" s="112"/>
      <c r="N59" s="112"/>
      <c r="O59" s="112"/>
      <c r="P59" s="112"/>
    </row>
    <row r="60" spans="2:16" s="59" customFormat="1" ht="16.5" customHeight="1">
      <c r="B60" s="69"/>
      <c r="C60" s="69"/>
      <c r="K60" s="112"/>
      <c r="L60" s="112"/>
      <c r="M60" s="112"/>
      <c r="N60" s="112"/>
      <c r="O60" s="112"/>
      <c r="P60" s="112"/>
    </row>
    <row r="61" spans="2:16" s="59" customFormat="1" ht="16.5" customHeight="1">
      <c r="B61" s="69"/>
      <c r="C61" s="69"/>
      <c r="K61" s="112"/>
      <c r="L61" s="112"/>
      <c r="M61" s="112"/>
      <c r="N61" s="112"/>
      <c r="O61" s="112"/>
      <c r="P61" s="112"/>
    </row>
    <row r="62" spans="2:16" s="59" customFormat="1" ht="16.5" customHeight="1">
      <c r="B62" s="69"/>
      <c r="C62" s="69"/>
      <c r="K62" s="112"/>
      <c r="L62" s="112"/>
      <c r="M62" s="112"/>
      <c r="N62" s="112"/>
      <c r="O62" s="112"/>
      <c r="P62" s="112"/>
    </row>
    <row r="63" spans="2:16" s="59" customFormat="1" ht="16.5" customHeight="1">
      <c r="B63" s="69"/>
      <c r="C63" s="69"/>
      <c r="K63" s="112"/>
      <c r="L63" s="112"/>
      <c r="M63" s="112"/>
      <c r="N63" s="112"/>
      <c r="O63" s="112"/>
      <c r="P63" s="112"/>
    </row>
    <row r="64" spans="2:16" s="59" customFormat="1" ht="16.5" customHeight="1">
      <c r="B64" s="69"/>
      <c r="C64" s="69"/>
      <c r="K64" s="112"/>
      <c r="L64" s="112"/>
      <c r="M64" s="112"/>
      <c r="N64" s="112"/>
      <c r="O64" s="112"/>
      <c r="P64" s="112"/>
    </row>
    <row r="65" spans="2:16" s="59" customFormat="1" ht="16.5" customHeight="1">
      <c r="B65" s="69"/>
      <c r="C65" s="69"/>
      <c r="K65" s="112"/>
      <c r="L65" s="112"/>
      <c r="M65" s="112"/>
      <c r="N65" s="112"/>
      <c r="O65" s="112"/>
      <c r="P65" s="112"/>
    </row>
    <row r="66" spans="2:16" s="59" customFormat="1" ht="16.5" customHeight="1">
      <c r="B66" s="69"/>
      <c r="C66" s="69"/>
      <c r="K66" s="112"/>
      <c r="L66" s="112"/>
      <c r="M66" s="112"/>
      <c r="N66" s="112"/>
      <c r="O66" s="112"/>
      <c r="P66" s="112"/>
    </row>
    <row r="67" spans="2:16" s="59" customFormat="1" ht="16.5" customHeight="1">
      <c r="B67" s="69"/>
      <c r="C67" s="69"/>
      <c r="K67" s="112"/>
      <c r="L67" s="112"/>
      <c r="M67" s="112"/>
      <c r="N67" s="112"/>
      <c r="O67" s="112"/>
      <c r="P67" s="112"/>
    </row>
    <row r="68" spans="2:16" s="59" customFormat="1" ht="16.5" customHeight="1">
      <c r="B68" s="69"/>
      <c r="C68" s="69"/>
      <c r="K68" s="112"/>
      <c r="L68" s="112"/>
      <c r="M68" s="112"/>
      <c r="N68" s="112"/>
      <c r="O68" s="112"/>
      <c r="P68" s="112"/>
    </row>
    <row r="69" spans="2:16" s="59" customFormat="1" ht="16.5" customHeight="1">
      <c r="B69" s="69"/>
      <c r="C69" s="69"/>
      <c r="K69" s="112"/>
      <c r="L69" s="112"/>
      <c r="M69" s="112"/>
      <c r="N69" s="112"/>
      <c r="O69" s="112"/>
      <c r="P69" s="112"/>
    </row>
    <row r="70" spans="2:16" s="59" customFormat="1" ht="16.5" customHeight="1">
      <c r="B70" s="69"/>
      <c r="C70" s="69"/>
      <c r="K70" s="112"/>
      <c r="L70" s="112"/>
      <c r="M70" s="112"/>
      <c r="N70" s="112"/>
      <c r="O70" s="112"/>
      <c r="P70" s="112"/>
    </row>
  </sheetData>
  <sheetProtection/>
  <mergeCells count="26">
    <mergeCell ref="A19:J19"/>
    <mergeCell ref="A18:J18"/>
    <mergeCell ref="A20:D20"/>
    <mergeCell ref="E20:F20"/>
    <mergeCell ref="G20:H20"/>
    <mergeCell ref="I20:J20"/>
    <mergeCell ref="I22:J22"/>
    <mergeCell ref="I23:J23"/>
    <mergeCell ref="I24:J24"/>
    <mergeCell ref="A1:A3"/>
    <mergeCell ref="B1:B3"/>
    <mergeCell ref="C1:C3"/>
    <mergeCell ref="D1:D3"/>
    <mergeCell ref="G1:I1"/>
    <mergeCell ref="J1:J3"/>
    <mergeCell ref="H2:H3"/>
    <mergeCell ref="I25:J25"/>
    <mergeCell ref="A25:E25"/>
    <mergeCell ref="A26:J26"/>
    <mergeCell ref="E2:F2"/>
    <mergeCell ref="I2:I3"/>
    <mergeCell ref="A22:D22"/>
    <mergeCell ref="A23:D23"/>
    <mergeCell ref="A24:D24"/>
    <mergeCell ref="A21:D21"/>
    <mergeCell ref="I21:J21"/>
  </mergeCells>
  <printOptions horizontalCentered="1"/>
  <pageMargins left="0.15" right="0.15" top="0.25" bottom="0.25" header="0.15" footer="0.1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Regis University - CPS, SoM - MBA, MSA Faculty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E. Neufeld</dc:creator>
  <cp:keywords/>
  <dc:description/>
  <cp:lastModifiedBy>Izabela Jachymiak</cp:lastModifiedBy>
  <cp:lastPrinted>2012-11-21T23:01:11Z</cp:lastPrinted>
  <dcterms:created xsi:type="dcterms:W3CDTF">2010-08-15T17:53:57Z</dcterms:created>
  <dcterms:modified xsi:type="dcterms:W3CDTF">2012-11-22T00:00:22Z</dcterms:modified>
  <cp:category/>
  <cp:version/>
  <cp:contentType/>
  <cp:contentStatus/>
</cp:coreProperties>
</file>