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21260" windowHeight="13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'Sheet2'!$A$1:$I$80</definedName>
  </definedNames>
  <calcPr fullCalcOnLoad="1"/>
</workbook>
</file>

<file path=xl/sharedStrings.xml><?xml version="1.0" encoding="utf-8"?>
<sst xmlns="http://schemas.openxmlformats.org/spreadsheetml/2006/main" count="157" uniqueCount="131">
  <si>
    <t>C. Number of days’ sales in accounts receivable:</t>
  </si>
  <si>
    <t>Average sales per day</t>
  </si>
  <si>
    <t xml:space="preserve">                                        </t>
  </si>
  <si>
    <t>D. Asset turnover:</t>
  </si>
  <si>
    <t>Average Total Assets</t>
  </si>
  <si>
    <t xml:space="preserve">                     </t>
  </si>
  <si>
    <t>E.  Fixed asset turnover</t>
  </si>
  <si>
    <t>Average net fixed assets</t>
  </si>
  <si>
    <t>Cost of Goods Sold</t>
  </si>
  <si>
    <t>F.  Accounts payable turnover</t>
  </si>
  <si>
    <t>Average Accounts Payable</t>
  </si>
  <si>
    <t>G.  Average age of payables</t>
  </si>
  <si>
    <t>Payables turnover ratio</t>
  </si>
  <si>
    <t>Cash Flow from Operating Activities</t>
  </si>
  <si>
    <t>H.  Quality of income ratio</t>
  </si>
  <si>
    <t>I.  Capital acquisitions ratio</t>
  </si>
  <si>
    <t>Cash Paid for Prop., Plant &amp; Equip.</t>
  </si>
  <si>
    <t>III.  Liquidity ratios:</t>
  </si>
  <si>
    <t xml:space="preserve"> Current assets   </t>
  </si>
  <si>
    <t>A. Current ratio:</t>
  </si>
  <si>
    <t xml:space="preserve"> Current liabilities</t>
  </si>
  <si>
    <t xml:space="preserve">       </t>
  </si>
  <si>
    <t xml:space="preserve">     </t>
  </si>
  <si>
    <t>Cash + Marketable securities + Accounts receivable</t>
  </si>
  <si>
    <t>B. Quick ratio:</t>
  </si>
  <si>
    <t>Current liabilities</t>
  </si>
  <si>
    <t xml:space="preserve">                       </t>
  </si>
  <si>
    <t>Cash +/- Cash Equivalents</t>
  </si>
  <si>
    <t>C. Cash ratio</t>
  </si>
  <si>
    <t>Current Liabilities</t>
  </si>
  <si>
    <t xml:space="preserve">IV.  Financing measures (solvency) </t>
  </si>
  <si>
    <t xml:space="preserve"> Total debt </t>
  </si>
  <si>
    <t xml:space="preserve">            </t>
  </si>
  <si>
    <t xml:space="preserve">Net income + Interest + Income taxes  </t>
  </si>
  <si>
    <r>
      <t xml:space="preserve">        </t>
    </r>
    <r>
      <rPr>
        <u val="single"/>
        <sz val="10"/>
        <rFont val="Times New Roman"/>
        <family val="1"/>
      </rPr>
      <t xml:space="preserve">  </t>
    </r>
  </si>
  <si>
    <t>B. Times interest earned:</t>
  </si>
  <si>
    <t xml:space="preserve"> Interest</t>
  </si>
  <si>
    <t xml:space="preserve">                          </t>
  </si>
  <si>
    <t>Cash Flows from Op. Activities before int. &amp; taxes</t>
  </si>
  <si>
    <t>C. Cash coverage ratio</t>
  </si>
  <si>
    <t>Interest paid (from Cash Flow Statement)</t>
  </si>
  <si>
    <t>Sheet 1 has statements; sheet 2 has ratios</t>
  </si>
  <si>
    <t>for the year ended December 31, 2003</t>
  </si>
  <si>
    <t xml:space="preserve">Amort </t>
  </si>
  <si>
    <t>Other C. Liab</t>
  </si>
  <si>
    <t>Purchase of Land</t>
  </si>
  <si>
    <t>Issue of common stock</t>
  </si>
  <si>
    <t xml:space="preserve">Payment of Op.,Sell,Admin </t>
  </si>
  <si>
    <t>Payment of other op.</t>
  </si>
  <si>
    <t xml:space="preserve">Decrease in other c.liab. </t>
  </si>
  <si>
    <t>paid</t>
  </si>
  <si>
    <t>Cash inc. from 02 to 03</t>
  </si>
  <si>
    <t>Total liabilities &amp; equity</t>
  </si>
  <si>
    <t>A. Debt to liabilities &amp; equity ratio:</t>
  </si>
  <si>
    <t>Baltog Ltd.</t>
  </si>
  <si>
    <t>SUMMARY OF SELECTED FINANCIAL MEASURES -- Baltog Ltd</t>
  </si>
  <si>
    <t>Cash Flow Statement</t>
  </si>
  <si>
    <t>Cash from Operating Activities</t>
  </si>
  <si>
    <t>Cash from Operations</t>
  </si>
  <si>
    <t>Net Income</t>
  </si>
  <si>
    <t>Add:</t>
  </si>
  <si>
    <t>Deferred Taxes</t>
  </si>
  <si>
    <t>Changes in Non-cash W/C Items</t>
  </si>
  <si>
    <t>A/R</t>
  </si>
  <si>
    <t>Inventory</t>
  </si>
  <si>
    <t>A/P</t>
  </si>
  <si>
    <t>Use of Cash for W/C Items</t>
  </si>
  <si>
    <t>Total Cash from Operating Activities</t>
  </si>
  <si>
    <t>Cash from Financing Activities</t>
  </si>
  <si>
    <t>Dividends</t>
  </si>
  <si>
    <t>(Indirect Method)</t>
  </si>
  <si>
    <t>(Direct Method)</t>
  </si>
  <si>
    <t>Collections from Customers</t>
  </si>
  <si>
    <t>Payments to Suppliers</t>
  </si>
  <si>
    <t>Payment of Interest</t>
  </si>
  <si>
    <t>Payment of Income Taxes</t>
  </si>
  <si>
    <t>Cash and Cash Equivalents</t>
  </si>
  <si>
    <t>Cash</t>
  </si>
  <si>
    <t>Mkt Sec's</t>
  </si>
  <si>
    <t>(Demand Bank loan)</t>
  </si>
  <si>
    <t>Total</t>
  </si>
  <si>
    <t xml:space="preserve"> </t>
  </si>
  <si>
    <t>Total Cash for Investing Activities</t>
  </si>
  <si>
    <t>Cash for Investing Activities</t>
  </si>
  <si>
    <t>Acquisition of Additional bank Loans</t>
  </si>
  <si>
    <t>Increase (decrease) in Cash Position</t>
  </si>
  <si>
    <t>Loss on sale of Equipment</t>
  </si>
  <si>
    <t>Sale of Equip.</t>
  </si>
  <si>
    <t>Purchase of Equipment</t>
  </si>
  <si>
    <t>Total Cash from Financing Activities</t>
  </si>
  <si>
    <t>Name</t>
  </si>
  <si>
    <t>I     Profitability</t>
  </si>
  <si>
    <t>Formula</t>
  </si>
  <si>
    <t>Net income + Interest after taxes</t>
  </si>
  <si>
    <t xml:space="preserve">         </t>
  </si>
  <si>
    <t>A. Return on investment (all capital) (ROA):</t>
  </si>
  <si>
    <t xml:space="preserve"> Average assets</t>
  </si>
  <si>
    <t>Net income</t>
  </si>
  <si>
    <t>B. Return on investment (stockholders’ equity) (ROE):</t>
  </si>
  <si>
    <t>Average stockholders’ equity</t>
  </si>
  <si>
    <t xml:space="preserve">  </t>
  </si>
  <si>
    <t xml:space="preserve">   </t>
  </si>
  <si>
    <t xml:space="preserve">Net income - Preferred stock dividends  </t>
  </si>
  <si>
    <t>C. Return on equity of common stockholders:</t>
  </si>
  <si>
    <t>Average equity of common stockholders</t>
  </si>
  <si>
    <t xml:space="preserve">           </t>
  </si>
  <si>
    <t xml:space="preserve">Market price per share      </t>
  </si>
  <si>
    <t>D. Price / earnings ratio:</t>
  </si>
  <si>
    <t xml:space="preserve"> Earnings per share</t>
  </si>
  <si>
    <t xml:space="preserve">               </t>
  </si>
  <si>
    <t xml:space="preserve">    </t>
  </si>
  <si>
    <t xml:space="preserve">Market price per share </t>
  </si>
  <si>
    <t>E. Price/Free cash flow ratio</t>
  </si>
  <si>
    <t>(Cash Flow from Op. Act's - Div - Capital Expenditures)/ # shares</t>
  </si>
  <si>
    <t>F. Earnings per share</t>
  </si>
  <si>
    <t>Av. # of Common Shares Outstanding</t>
  </si>
  <si>
    <t>G. Financial Leverage Impact</t>
  </si>
  <si>
    <t>ROE - ROA</t>
  </si>
  <si>
    <t>Dividends per Share</t>
  </si>
  <si>
    <t>H.  Dividend yield ratio</t>
  </si>
  <si>
    <t>Market Price per Share</t>
  </si>
  <si>
    <r>
      <t>II.</t>
    </r>
    <r>
      <rPr>
        <b/>
        <sz val="7"/>
        <rFont val="Times New Roman"/>
        <family val="1"/>
      </rPr>
      <t xml:space="preserve">  </t>
    </r>
    <r>
      <rPr>
        <b/>
        <sz val="10"/>
        <rFont val="Times New Roman"/>
        <family val="1"/>
      </rPr>
      <t>Activity (efficiency) measures</t>
    </r>
  </si>
  <si>
    <t xml:space="preserve">Cost of goods sold   </t>
  </si>
  <si>
    <r>
      <t xml:space="preserve">                </t>
    </r>
    <r>
      <rPr>
        <u val="single"/>
        <sz val="10"/>
        <rFont val="Times New Roman"/>
        <family val="1"/>
      </rPr>
      <t xml:space="preserve">         </t>
    </r>
  </si>
  <si>
    <t>A. Inventory turnover:</t>
  </si>
  <si>
    <t xml:space="preserve"> Average Inventory</t>
  </si>
  <si>
    <t xml:space="preserve"> Sales  </t>
  </si>
  <si>
    <t>B. Accounts receivable turnover:</t>
  </si>
  <si>
    <t>Average accounts receivable</t>
  </si>
  <si>
    <t xml:space="preserve">Accounts receivable         </t>
  </si>
  <si>
    <t xml:space="preserve">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</si>
</sst>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2"/>
      <name val="Garamond"/>
      <family val="1"/>
    </font>
    <font>
      <u val="single"/>
      <sz val="12"/>
      <name val="Garamond"/>
      <family val="1"/>
    </font>
    <font>
      <b/>
      <sz val="12"/>
      <name val="Garamond"/>
      <family val="1"/>
    </font>
    <font>
      <b/>
      <u val="single"/>
      <sz val="12"/>
      <name val="Garamond"/>
      <family val="1"/>
    </font>
    <font>
      <b/>
      <i/>
      <sz val="12"/>
      <name val="Garamond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u val="single"/>
      <sz val="10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indent="4"/>
    </xf>
    <xf numFmtId="0" fontId="9" fillId="0" borderId="0" xfId="0" applyFont="1" applyAlignment="1">
      <alignment horizontal="left" indent="8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 horizontal="left" indent="8"/>
    </xf>
    <xf numFmtId="0" fontId="11" fillId="0" borderId="0" xfId="0" applyFont="1" applyAlignment="1">
      <alignment/>
    </xf>
    <xf numFmtId="0" fontId="6" fillId="0" borderId="0" xfId="0" applyFont="1" applyAlignment="1">
      <alignment horizontal="left" indent="6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indent="4"/>
    </xf>
    <xf numFmtId="0" fontId="11" fillId="0" borderId="0" xfId="0" applyFont="1" applyAlignment="1">
      <alignment horizontal="left" indent="4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 indent="1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3">
      <selection activeCell="A13" sqref="A13"/>
    </sheetView>
  </sheetViews>
  <sheetFormatPr defaultColWidth="8.8515625" defaultRowHeight="12.75"/>
  <cols>
    <col min="1" max="1" width="8.8515625" style="1" customWidth="1"/>
    <col min="2" max="2" width="10.8515625" style="1" customWidth="1"/>
    <col min="3" max="6" width="8.8515625" style="1" customWidth="1"/>
    <col min="7" max="7" width="26.00390625" style="1" customWidth="1"/>
    <col min="8" max="8" width="30.421875" style="1" customWidth="1"/>
    <col min="9" max="9" width="10.7109375" style="1" customWidth="1"/>
    <col min="10" max="16384" width="8.8515625" style="1" customWidth="1"/>
  </cols>
  <sheetData>
    <row r="1" ht="15.75">
      <c r="A1" s="1" t="s">
        <v>41</v>
      </c>
    </row>
    <row r="3" ht="15.75">
      <c r="A3" s="1" t="s">
        <v>54</v>
      </c>
    </row>
    <row r="4" ht="15.75">
      <c r="A4" s="1" t="s">
        <v>76</v>
      </c>
    </row>
    <row r="5" spans="3:5" ht="15.75">
      <c r="C5" s="5">
        <v>2003</v>
      </c>
      <c r="D5" s="5"/>
      <c r="E5" s="5">
        <v>2002</v>
      </c>
    </row>
    <row r="6" spans="1:5" ht="15.75">
      <c r="A6" s="1" t="s">
        <v>77</v>
      </c>
      <c r="C6" s="2">
        <v>83000</v>
      </c>
      <c r="E6" s="2">
        <v>61000</v>
      </c>
    </row>
    <row r="7" spans="1:5" ht="15.75">
      <c r="A7" s="1" t="s">
        <v>78</v>
      </c>
      <c r="C7" s="2">
        <v>5000</v>
      </c>
      <c r="E7" s="2">
        <v>0</v>
      </c>
    </row>
    <row r="8" spans="1:5" ht="15.75">
      <c r="A8" s="1" t="s">
        <v>79</v>
      </c>
      <c r="C8" s="2">
        <v>0</v>
      </c>
      <c r="E8" s="2">
        <v>0</v>
      </c>
    </row>
    <row r="9" spans="1:5" ht="15.75">
      <c r="A9" s="1" t="s">
        <v>80</v>
      </c>
      <c r="C9" s="2">
        <f>SUM(C6:C8)</f>
        <v>88000</v>
      </c>
      <c r="E9" s="2">
        <f>SUM(E6:E8)</f>
        <v>61000</v>
      </c>
    </row>
    <row r="10" spans="1:5" ht="15.75">
      <c r="A10" s="1" t="s">
        <v>51</v>
      </c>
      <c r="B10" s="1" t="s">
        <v>81</v>
      </c>
      <c r="C10" s="2"/>
      <c r="D10" s="2">
        <f>C9-E9</f>
        <v>27000</v>
      </c>
      <c r="E10" s="2"/>
    </row>
    <row r="13" ht="15.75">
      <c r="A13" s="1" t="s">
        <v>54</v>
      </c>
    </row>
    <row r="14" ht="15.75">
      <c r="A14" s="1" t="s">
        <v>56</v>
      </c>
    </row>
    <row r="15" ht="15.75">
      <c r="A15" s="1" t="s">
        <v>42</v>
      </c>
    </row>
    <row r="17" spans="1:6" ht="15.75">
      <c r="A17" s="1" t="s">
        <v>57</v>
      </c>
      <c r="E17" s="9" t="s">
        <v>70</v>
      </c>
      <c r="F17" s="9"/>
    </row>
    <row r="18" ht="15.75">
      <c r="B18" s="1" t="s">
        <v>58</v>
      </c>
    </row>
    <row r="19" spans="3:7" ht="15.75">
      <c r="C19" s="1" t="s">
        <v>59</v>
      </c>
      <c r="G19" s="2">
        <v>70200</v>
      </c>
    </row>
    <row r="20" spans="2:7" ht="15.75">
      <c r="B20" s="3" t="s">
        <v>60</v>
      </c>
      <c r="C20" s="1" t="s">
        <v>43</v>
      </c>
      <c r="G20" s="2">
        <v>106000</v>
      </c>
    </row>
    <row r="21" spans="3:7" ht="15.75">
      <c r="C21" s="1" t="s">
        <v>86</v>
      </c>
      <c r="G21" s="2">
        <v>12000</v>
      </c>
    </row>
    <row r="22" spans="3:7" ht="15.75">
      <c r="C22" s="1" t="s">
        <v>61</v>
      </c>
      <c r="G22" s="2">
        <v>4000</v>
      </c>
    </row>
    <row r="23" spans="3:8" ht="15.75">
      <c r="C23" s="5" t="s">
        <v>58</v>
      </c>
      <c r="D23" s="5"/>
      <c r="E23" s="5"/>
      <c r="G23" s="5"/>
      <c r="H23" s="6">
        <f>SUM(G19:G22)</f>
        <v>192200</v>
      </c>
    </row>
    <row r="24" ht="15.75">
      <c r="B24" s="1" t="s">
        <v>62</v>
      </c>
    </row>
    <row r="25" spans="3:7" ht="15.75">
      <c r="C25" s="1" t="s">
        <v>63</v>
      </c>
      <c r="G25" s="2">
        <v>-39000</v>
      </c>
    </row>
    <row r="26" spans="3:7" ht="15.75">
      <c r="C26" s="1" t="s">
        <v>64</v>
      </c>
      <c r="G26" s="2">
        <v>-24000</v>
      </c>
    </row>
    <row r="27" spans="3:7" ht="15.75">
      <c r="C27" s="1" t="s">
        <v>65</v>
      </c>
      <c r="G27" s="2">
        <v>39000</v>
      </c>
    </row>
    <row r="28" spans="3:7" ht="15.75">
      <c r="C28" s="1" t="s">
        <v>44</v>
      </c>
      <c r="G28" s="2">
        <v>-97000</v>
      </c>
    </row>
    <row r="29" spans="3:8" ht="15.75">
      <c r="C29" s="5" t="s">
        <v>66</v>
      </c>
      <c r="D29" s="5"/>
      <c r="E29" s="5"/>
      <c r="G29" s="5"/>
      <c r="H29" s="7">
        <f>SUM(G25:G28)</f>
        <v>-121000</v>
      </c>
    </row>
    <row r="30" spans="2:8" ht="15.75">
      <c r="B30" s="5" t="s">
        <v>67</v>
      </c>
      <c r="C30" s="5"/>
      <c r="D30" s="5"/>
      <c r="E30" s="5"/>
      <c r="G30" s="5"/>
      <c r="H30" s="6">
        <f>H23+H29</f>
        <v>71200</v>
      </c>
    </row>
    <row r="32" ht="15.75">
      <c r="A32" s="1" t="s">
        <v>83</v>
      </c>
    </row>
    <row r="33" spans="3:7" ht="15.75">
      <c r="C33" s="1" t="s">
        <v>88</v>
      </c>
      <c r="G33" s="2">
        <v>-59000</v>
      </c>
    </row>
    <row r="34" spans="3:7" ht="15.75">
      <c r="C34" s="1" t="s">
        <v>87</v>
      </c>
      <c r="G34" s="2">
        <v>36000</v>
      </c>
    </row>
    <row r="35" spans="3:7" ht="15.75">
      <c r="C35" s="1" t="s">
        <v>45</v>
      </c>
      <c r="G35" s="2">
        <v>-50000</v>
      </c>
    </row>
    <row r="36" spans="2:8" ht="15.75">
      <c r="B36" s="5" t="s">
        <v>82</v>
      </c>
      <c r="C36" s="5"/>
      <c r="D36" s="5"/>
      <c r="E36" s="5"/>
      <c r="G36" s="5"/>
      <c r="H36" s="6">
        <f>SUM(G33:G35)</f>
        <v>-73000</v>
      </c>
    </row>
    <row r="38" ht="15.75">
      <c r="A38" s="1" t="s">
        <v>68</v>
      </c>
    </row>
    <row r="39" spans="3:7" ht="15.75">
      <c r="C39" s="1" t="s">
        <v>84</v>
      </c>
      <c r="G39" s="2">
        <v>40000</v>
      </c>
    </row>
    <row r="40" spans="3:7" ht="15.75">
      <c r="C40" s="1" t="s">
        <v>46</v>
      </c>
      <c r="G40" s="2">
        <v>50000</v>
      </c>
    </row>
    <row r="41" spans="3:7" ht="15.75">
      <c r="C41" s="1" t="s">
        <v>69</v>
      </c>
      <c r="G41" s="4">
        <v>-61200</v>
      </c>
    </row>
    <row r="42" spans="2:8" ht="15.75">
      <c r="B42" s="5" t="s">
        <v>89</v>
      </c>
      <c r="C42" s="5"/>
      <c r="D42" s="5"/>
      <c r="E42" s="5"/>
      <c r="F42" s="5"/>
      <c r="G42" s="5"/>
      <c r="H42" s="7">
        <f>SUM(G39:G41)</f>
        <v>28800</v>
      </c>
    </row>
    <row r="43" spans="1:9" ht="16.5" thickBot="1">
      <c r="A43" s="5" t="s">
        <v>85</v>
      </c>
      <c r="B43" s="5"/>
      <c r="C43" s="5"/>
      <c r="D43" s="5"/>
      <c r="E43" s="5"/>
      <c r="F43" s="5"/>
      <c r="G43" s="5"/>
      <c r="H43" s="5"/>
      <c r="I43" s="8">
        <f>SUM(H30:H42)</f>
        <v>27000</v>
      </c>
    </row>
    <row r="44" ht="16.5" thickTop="1"/>
    <row r="46" spans="1:5" ht="15.75">
      <c r="A46" s="1" t="s">
        <v>57</v>
      </c>
      <c r="E46" s="9" t="s">
        <v>71</v>
      </c>
    </row>
    <row r="47" spans="3:7" ht="15.75">
      <c r="C47" s="1" t="s">
        <v>72</v>
      </c>
      <c r="G47" s="2">
        <v>1044000</v>
      </c>
    </row>
    <row r="48" spans="3:7" ht="15.75">
      <c r="C48" s="1" t="s">
        <v>73</v>
      </c>
      <c r="G48" s="2">
        <v>-581000</v>
      </c>
    </row>
    <row r="49" spans="3:7" ht="15.75">
      <c r="C49" s="1" t="s">
        <v>47</v>
      </c>
      <c r="G49" s="2">
        <v>-240000</v>
      </c>
    </row>
    <row r="50" spans="3:7" ht="15.75">
      <c r="C50" s="1" t="s">
        <v>74</v>
      </c>
      <c r="G50" s="2">
        <v>-13000</v>
      </c>
    </row>
    <row r="51" spans="3:7" ht="15.75">
      <c r="C51" s="1" t="s">
        <v>48</v>
      </c>
      <c r="G51" s="2">
        <v>-8000</v>
      </c>
    </row>
    <row r="52" spans="3:7" ht="15.75">
      <c r="C52" s="1" t="s">
        <v>75</v>
      </c>
      <c r="G52" s="2">
        <v>-33800</v>
      </c>
    </row>
    <row r="53" spans="3:7" ht="15.75">
      <c r="C53" s="1" t="s">
        <v>49</v>
      </c>
      <c r="G53" s="2">
        <v>-97000</v>
      </c>
    </row>
    <row r="54" spans="2:8" ht="15.75">
      <c r="B54" s="5" t="s">
        <v>67</v>
      </c>
      <c r="C54" s="5"/>
      <c r="D54" s="5"/>
      <c r="E54" s="5"/>
      <c r="F54" s="5"/>
      <c r="G54" s="5"/>
      <c r="H54" s="6">
        <f>SUM(G47:G53)</f>
        <v>71200</v>
      </c>
    </row>
  </sheetData>
  <printOptions/>
  <pageMargins left="0.75" right="0.75" top="1" bottom="1" header="0.5" footer="0.5"/>
  <pageSetup horizontalDpi="180" verticalDpi="180" orientation="portrait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="60" workbookViewId="0" topLeftCell="A1">
      <selection activeCell="A1" sqref="A1"/>
    </sheetView>
  </sheetViews>
  <sheetFormatPr defaultColWidth="11.421875" defaultRowHeight="12.75"/>
  <cols>
    <col min="1" max="1" width="44.140625" style="0" customWidth="1"/>
    <col min="2" max="2" width="49.421875" style="0" customWidth="1"/>
    <col min="3" max="3" width="10.421875" style="0" bestFit="1" customWidth="1"/>
    <col min="4" max="5" width="8.8515625" style="0" customWidth="1"/>
    <col min="6" max="6" width="9.8515625" style="0" bestFit="1" customWidth="1"/>
    <col min="7" max="16384" width="8.8515625" style="0" customWidth="1"/>
  </cols>
  <sheetData>
    <row r="1" ht="12">
      <c r="A1" s="10" t="s">
        <v>55</v>
      </c>
    </row>
    <row r="2" ht="12">
      <c r="A2" s="11"/>
    </row>
    <row r="3" spans="1:6" ht="12">
      <c r="A3" s="12" t="s">
        <v>90</v>
      </c>
      <c r="C3" s="13">
        <v>2003</v>
      </c>
      <c r="F3" s="13">
        <v>2002</v>
      </c>
    </row>
    <row r="4" spans="1:2" ht="12">
      <c r="A4" s="14" t="s">
        <v>91</v>
      </c>
      <c r="B4" s="12" t="s">
        <v>92</v>
      </c>
    </row>
    <row r="6" spans="1:11" ht="12">
      <c r="A6" s="15"/>
      <c r="B6" s="16" t="s">
        <v>93</v>
      </c>
      <c r="C6" s="17">
        <f>70200+13000*(1-0.35)</f>
        <v>78650</v>
      </c>
      <c r="D6">
        <f>C6/C7</f>
        <v>0.05271447721179625</v>
      </c>
      <c r="J6" s="15" t="s">
        <v>94</v>
      </c>
      <c r="K6" s="15"/>
    </row>
    <row r="7" spans="1:3" ht="12">
      <c r="A7" s="18" t="s">
        <v>95</v>
      </c>
      <c r="B7" t="s">
        <v>96</v>
      </c>
      <c r="C7" s="19">
        <v>1492000</v>
      </c>
    </row>
    <row r="8" ht="12">
      <c r="A8" s="18"/>
    </row>
    <row r="9" spans="1:4" ht="12">
      <c r="A9" s="15"/>
      <c r="B9" s="20" t="s">
        <v>97</v>
      </c>
      <c r="C9">
        <v>70200</v>
      </c>
      <c r="D9">
        <f>C9/C10</f>
        <v>0.08297872340425531</v>
      </c>
    </row>
    <row r="10" spans="1:9" ht="12">
      <c r="A10" t="s">
        <v>98</v>
      </c>
      <c r="B10" t="s">
        <v>99</v>
      </c>
      <c r="C10">
        <v>846000</v>
      </c>
      <c r="G10" s="18" t="s">
        <v>100</v>
      </c>
      <c r="H10" s="18" t="s">
        <v>101</v>
      </c>
      <c r="I10" s="18" t="s">
        <v>81</v>
      </c>
    </row>
    <row r="11" ht="12">
      <c r="A11" s="18"/>
    </row>
    <row r="12" spans="1:2" ht="12">
      <c r="A12" s="15"/>
      <c r="B12" s="20" t="s">
        <v>102</v>
      </c>
    </row>
    <row r="13" spans="1:8" ht="12">
      <c r="A13" t="s">
        <v>103</v>
      </c>
      <c r="B13" t="s">
        <v>104</v>
      </c>
      <c r="G13" s="18" t="s">
        <v>105</v>
      </c>
      <c r="H13" s="18"/>
    </row>
    <row r="14" spans="7:8" ht="12">
      <c r="G14" s="18"/>
      <c r="H14" s="18"/>
    </row>
    <row r="15" spans="1:2" ht="12">
      <c r="A15" s="18"/>
      <c r="B15" s="16" t="s">
        <v>106</v>
      </c>
    </row>
    <row r="16" spans="1:4" ht="12">
      <c r="A16" t="s">
        <v>107</v>
      </c>
      <c r="B16" t="s">
        <v>108</v>
      </c>
      <c r="D16" s="15" t="s">
        <v>109</v>
      </c>
    </row>
    <row r="17" spans="1:8" ht="12">
      <c r="A17" s="15"/>
      <c r="H17" s="18" t="s">
        <v>110</v>
      </c>
    </row>
    <row r="18" spans="1:2" ht="12">
      <c r="A18" s="18"/>
      <c r="B18" s="16" t="s">
        <v>111</v>
      </c>
    </row>
    <row r="19" spans="1:6" ht="12">
      <c r="A19" t="s">
        <v>112</v>
      </c>
      <c r="B19" s="18" t="s">
        <v>113</v>
      </c>
      <c r="F19" s="21"/>
    </row>
    <row r="20" ht="12">
      <c r="E20" s="18"/>
    </row>
    <row r="21" spans="1:4" ht="12">
      <c r="A21" s="18"/>
      <c r="B21" s="16" t="s">
        <v>59</v>
      </c>
      <c r="C21">
        <v>70200</v>
      </c>
      <c r="D21">
        <f>C21/C22</f>
        <v>1.002857142857143</v>
      </c>
    </row>
    <row r="22" spans="1:7" ht="12">
      <c r="A22" t="s">
        <v>114</v>
      </c>
      <c r="B22" s="18" t="s">
        <v>115</v>
      </c>
      <c r="C22">
        <v>70000</v>
      </c>
      <c r="G22" s="21"/>
    </row>
    <row r="23" ht="12">
      <c r="H23" s="18"/>
    </row>
    <row r="24" spans="1:4" ht="12">
      <c r="A24" t="s">
        <v>116</v>
      </c>
      <c r="B24" s="18" t="s">
        <v>117</v>
      </c>
      <c r="D24">
        <f>D9-D6</f>
        <v>0.030264246192459064</v>
      </c>
    </row>
    <row r="25" ht="12">
      <c r="B25" s="18"/>
    </row>
    <row r="26" spans="2:7" ht="12">
      <c r="B26" s="21" t="s">
        <v>118</v>
      </c>
      <c r="G26" s="21"/>
    </row>
    <row r="27" spans="1:9" ht="12">
      <c r="A27" t="s">
        <v>119</v>
      </c>
      <c r="B27" t="s">
        <v>120</v>
      </c>
      <c r="I27" s="18"/>
    </row>
    <row r="28" spans="1:7" ht="12">
      <c r="A28" s="18"/>
      <c r="G28" t="s">
        <v>50</v>
      </c>
    </row>
    <row r="29" spans="1:8" ht="12">
      <c r="A29" t="s">
        <v>119</v>
      </c>
      <c r="B29" s="21" t="s">
        <v>69</v>
      </c>
      <c r="C29">
        <v>46200</v>
      </c>
      <c r="D29">
        <f>C29/C30</f>
        <v>0.6581196581196581</v>
      </c>
      <c r="G29" s="21">
        <v>61200</v>
      </c>
      <c r="H29">
        <f>G29/G30</f>
        <v>0.8717948717948718</v>
      </c>
    </row>
    <row r="30" spans="2:9" ht="12">
      <c r="B30" t="s">
        <v>59</v>
      </c>
      <c r="C30">
        <v>70200</v>
      </c>
      <c r="G30">
        <v>70200</v>
      </c>
      <c r="I30" s="18"/>
    </row>
    <row r="31" ht="12">
      <c r="A31" s="22" t="s">
        <v>121</v>
      </c>
    </row>
    <row r="32" ht="12">
      <c r="A32" s="22"/>
    </row>
    <row r="33" spans="1:5" ht="12">
      <c r="A33" s="15"/>
      <c r="B33" s="16" t="s">
        <v>122</v>
      </c>
      <c r="C33" s="19">
        <v>596000</v>
      </c>
      <c r="D33">
        <f>C33/C34</f>
        <v>2.2156133828996283</v>
      </c>
      <c r="E33" s="15" t="s">
        <v>123</v>
      </c>
    </row>
    <row r="34" spans="1:9" ht="12">
      <c r="A34" t="s">
        <v>124</v>
      </c>
      <c r="B34" t="s">
        <v>125</v>
      </c>
      <c r="C34">
        <v>269000</v>
      </c>
      <c r="H34" s="18" t="s">
        <v>105</v>
      </c>
      <c r="I34" s="18" t="s">
        <v>101</v>
      </c>
    </row>
    <row r="35" ht="12">
      <c r="A35" s="18"/>
    </row>
    <row r="36" spans="1:4" ht="12">
      <c r="A36" s="15"/>
      <c r="B36" s="16" t="s">
        <v>126</v>
      </c>
      <c r="C36">
        <v>1083000</v>
      </c>
      <c r="D36">
        <f>C36/C37</f>
        <v>4.332</v>
      </c>
    </row>
    <row r="37" spans="1:9" ht="12">
      <c r="A37" t="s">
        <v>127</v>
      </c>
      <c r="B37" t="s">
        <v>128</v>
      </c>
      <c r="C37">
        <v>250000</v>
      </c>
      <c r="H37" s="18" t="s">
        <v>110</v>
      </c>
      <c r="I37" s="18" t="s">
        <v>110</v>
      </c>
    </row>
    <row r="38" ht="12">
      <c r="A38" s="18"/>
    </row>
    <row r="39" spans="2:10" ht="12">
      <c r="B39" s="16" t="s">
        <v>129</v>
      </c>
      <c r="C39">
        <v>250000</v>
      </c>
      <c r="D39">
        <f>C39/C40</f>
        <v>84.25669436749769</v>
      </c>
      <c r="G39" s="18" t="s">
        <v>130</v>
      </c>
      <c r="H39" s="18" t="s">
        <v>130</v>
      </c>
      <c r="J39" s="18"/>
    </row>
    <row r="40" spans="1:3" ht="12">
      <c r="A40" t="s">
        <v>0</v>
      </c>
      <c r="B40" t="s">
        <v>1</v>
      </c>
      <c r="C40">
        <f>1083000/365</f>
        <v>2967.123287671233</v>
      </c>
    </row>
    <row r="41" spans="1:7" ht="12">
      <c r="A41" s="15"/>
      <c r="G41" s="15" t="s">
        <v>2</v>
      </c>
    </row>
    <row r="42" spans="2:10" ht="12">
      <c r="B42" s="16" t="s">
        <v>126</v>
      </c>
      <c r="C42">
        <v>1083000</v>
      </c>
      <c r="D42">
        <f>C42/C43</f>
        <v>0.7258713136729222</v>
      </c>
      <c r="G42" s="18" t="s">
        <v>81</v>
      </c>
      <c r="I42" s="18" t="s">
        <v>100</v>
      </c>
      <c r="J42" s="18"/>
    </row>
    <row r="43" spans="1:6" ht="12">
      <c r="A43" t="s">
        <v>3</v>
      </c>
      <c r="B43" t="s">
        <v>4</v>
      </c>
      <c r="C43">
        <v>1492000</v>
      </c>
      <c r="F43" s="18" t="s">
        <v>5</v>
      </c>
    </row>
    <row r="44" ht="12">
      <c r="H44" s="18"/>
    </row>
    <row r="45" spans="1:4" ht="12">
      <c r="A45" s="18"/>
      <c r="B45" s="16" t="s">
        <v>126</v>
      </c>
      <c r="C45">
        <v>1083000</v>
      </c>
      <c r="D45">
        <f>C45/C46</f>
        <v>1.3207317073170732</v>
      </c>
    </row>
    <row r="46" spans="1:5" ht="12">
      <c r="A46" t="s">
        <v>6</v>
      </c>
      <c r="B46" t="s">
        <v>7</v>
      </c>
      <c r="C46">
        <v>820000</v>
      </c>
      <c r="E46" s="21"/>
    </row>
    <row r="47" ht="12">
      <c r="H47" s="18"/>
    </row>
    <row r="48" spans="1:4" ht="12">
      <c r="A48" s="18"/>
      <c r="B48" s="16" t="s">
        <v>8</v>
      </c>
      <c r="C48">
        <v>596000</v>
      </c>
      <c r="D48">
        <f>C48/C49</f>
        <v>2.7339449541284404</v>
      </c>
    </row>
    <row r="49" spans="1:3" ht="12">
      <c r="A49" s="18" t="s">
        <v>9</v>
      </c>
      <c r="B49" t="s">
        <v>10</v>
      </c>
      <c r="C49">
        <v>218000</v>
      </c>
    </row>
    <row r="50" ht="12">
      <c r="I50" s="18"/>
    </row>
    <row r="51" spans="2:5" ht="12">
      <c r="B51" s="23">
        <v>365</v>
      </c>
      <c r="C51">
        <v>365</v>
      </c>
      <c r="D51">
        <f>C51/C52</f>
        <v>133.50671140939596</v>
      </c>
      <c r="E51" s="21"/>
    </row>
    <row r="52" spans="1:10" ht="12">
      <c r="A52" s="18" t="s">
        <v>11</v>
      </c>
      <c r="B52" t="s">
        <v>12</v>
      </c>
      <c r="C52">
        <f>D48</f>
        <v>2.7339449541284404</v>
      </c>
      <c r="J52" s="18"/>
    </row>
    <row r="54" spans="1:4" ht="12">
      <c r="A54" s="24"/>
      <c r="B54" s="16" t="s">
        <v>13</v>
      </c>
      <c r="C54">
        <v>71200</v>
      </c>
      <c r="D54">
        <f>C54/C55</f>
        <v>1.0142450142450143</v>
      </c>
    </row>
    <row r="55" spans="1:4" ht="12">
      <c r="A55" t="s">
        <v>14</v>
      </c>
      <c r="B55" t="s">
        <v>59</v>
      </c>
      <c r="C55">
        <v>70200</v>
      </c>
      <c r="D55" s="25"/>
    </row>
    <row r="56" ht="12">
      <c r="H56" s="18"/>
    </row>
    <row r="57" spans="2:4" ht="12">
      <c r="B57" s="16" t="s">
        <v>13</v>
      </c>
      <c r="C57">
        <v>71200</v>
      </c>
      <c r="D57">
        <f>C57/C58</f>
        <v>0.653211009174312</v>
      </c>
    </row>
    <row r="58" spans="1:3" ht="12">
      <c r="A58" s="18" t="s">
        <v>15</v>
      </c>
      <c r="B58" s="26" t="s">
        <v>16</v>
      </c>
      <c r="C58">
        <v>109000</v>
      </c>
    </row>
    <row r="59" ht="12">
      <c r="B59" s="26"/>
    </row>
    <row r="60" ht="12">
      <c r="A60" s="27" t="s">
        <v>17</v>
      </c>
    </row>
    <row r="61" spans="1:7" ht="12">
      <c r="A61" s="15"/>
      <c r="B61" s="16" t="s">
        <v>18</v>
      </c>
      <c r="C61">
        <v>607000</v>
      </c>
      <c r="D61">
        <f>C61/C62</f>
        <v>2.152482269503546</v>
      </c>
      <c r="E61" s="15"/>
      <c r="F61">
        <v>517000</v>
      </c>
      <c r="G61">
        <f>F61/F62</f>
        <v>1.4563380281690141</v>
      </c>
    </row>
    <row r="62" spans="1:8" ht="12">
      <c r="A62" t="s">
        <v>19</v>
      </c>
      <c r="B62" t="s">
        <v>20</v>
      </c>
      <c r="C62">
        <v>282000</v>
      </c>
      <c r="D62" s="18" t="s">
        <v>101</v>
      </c>
      <c r="E62" s="18" t="s">
        <v>110</v>
      </c>
      <c r="F62" s="18">
        <v>355000</v>
      </c>
      <c r="G62" s="18" t="s">
        <v>21</v>
      </c>
      <c r="H62" s="18" t="s">
        <v>22</v>
      </c>
    </row>
    <row r="63" ht="12">
      <c r="A63" s="18"/>
    </row>
    <row r="64" spans="2:7" ht="12">
      <c r="B64" s="16" t="s">
        <v>23</v>
      </c>
      <c r="C64">
        <v>338000</v>
      </c>
      <c r="D64">
        <f>C64/C65</f>
        <v>1.198581560283688</v>
      </c>
      <c r="E64" s="28"/>
      <c r="F64">
        <v>272000</v>
      </c>
      <c r="G64">
        <f>F64/F65</f>
        <v>0.7661971830985915</v>
      </c>
    </row>
    <row r="65" spans="1:7" ht="12">
      <c r="A65" t="s">
        <v>24</v>
      </c>
      <c r="B65" t="s">
        <v>25</v>
      </c>
      <c r="C65">
        <v>282000</v>
      </c>
      <c r="F65">
        <v>355000</v>
      </c>
      <c r="G65" s="18" t="s">
        <v>26</v>
      </c>
    </row>
    <row r="66" ht="12">
      <c r="A66" s="18"/>
    </row>
    <row r="67" spans="2:7" ht="12">
      <c r="B67" s="21" t="s">
        <v>27</v>
      </c>
      <c r="C67">
        <v>88000</v>
      </c>
      <c r="D67">
        <f>C67/C68</f>
        <v>0.3120567375886525</v>
      </c>
      <c r="F67">
        <v>61000</v>
      </c>
      <c r="G67">
        <f>F67/F68</f>
        <v>0.17183098591549295</v>
      </c>
    </row>
    <row r="68" spans="1:8" ht="12">
      <c r="A68" t="s">
        <v>28</v>
      </c>
      <c r="B68" t="s">
        <v>29</v>
      </c>
      <c r="C68">
        <v>282000</v>
      </c>
      <c r="F68">
        <v>355000</v>
      </c>
      <c r="H68" s="18"/>
    </row>
    <row r="69" ht="12">
      <c r="A69" s="18"/>
    </row>
    <row r="70" ht="12">
      <c r="A70" s="18"/>
    </row>
    <row r="71" spans="1:2" ht="12">
      <c r="A71" s="14" t="s">
        <v>30</v>
      </c>
      <c r="B71" s="24" t="s">
        <v>81</v>
      </c>
    </row>
    <row r="72" spans="1:7" ht="12">
      <c r="A72" s="15"/>
      <c r="B72" s="16" t="s">
        <v>31</v>
      </c>
      <c r="C72">
        <v>646000</v>
      </c>
      <c r="D72">
        <f>C72/C73</f>
        <v>0.43297587131367293</v>
      </c>
      <c r="F72">
        <v>675000</v>
      </c>
      <c r="G72">
        <f>F72/F73</f>
        <v>0.4664823773324119</v>
      </c>
    </row>
    <row r="73" spans="1:9" ht="12">
      <c r="A73" t="s">
        <v>53</v>
      </c>
      <c r="B73" t="s">
        <v>52</v>
      </c>
      <c r="C73">
        <v>1492000</v>
      </c>
      <c r="D73" s="18" t="s">
        <v>94</v>
      </c>
      <c r="E73" s="18" t="s">
        <v>32</v>
      </c>
      <c r="F73" s="18">
        <v>1447000</v>
      </c>
      <c r="I73" s="18" t="s">
        <v>94</v>
      </c>
    </row>
    <row r="74" ht="12">
      <c r="A74" s="18"/>
    </row>
    <row r="75" spans="1:5" ht="12">
      <c r="A75" s="15"/>
      <c r="B75" s="16" t="s">
        <v>33</v>
      </c>
      <c r="C75">
        <f>70200+13000+37800</f>
        <v>121000</v>
      </c>
      <c r="D75">
        <f>C75/C76</f>
        <v>9.307692307692308</v>
      </c>
      <c r="E75" s="15" t="s">
        <v>34</v>
      </c>
    </row>
    <row r="76" spans="1:5" ht="12">
      <c r="A76" t="s">
        <v>35</v>
      </c>
      <c r="B76" t="s">
        <v>36</v>
      </c>
      <c r="C76">
        <v>13000</v>
      </c>
      <c r="E76" s="15" t="s">
        <v>37</v>
      </c>
    </row>
    <row r="77" ht="12">
      <c r="A77" s="18"/>
    </row>
    <row r="78" spans="2:5" ht="12">
      <c r="B78" s="21" t="s">
        <v>38</v>
      </c>
      <c r="C78">
        <f>71200+13000+33800</f>
        <v>118000</v>
      </c>
      <c r="D78">
        <f>C78/C79</f>
        <v>9.076923076923077</v>
      </c>
      <c r="E78" s="21"/>
    </row>
    <row r="79" spans="1:8" ht="12">
      <c r="A79" t="s">
        <v>39</v>
      </c>
      <c r="B79" t="s">
        <v>40</v>
      </c>
      <c r="C79">
        <v>13000</v>
      </c>
      <c r="H79" s="18"/>
    </row>
    <row r="80" ht="12">
      <c r="A80" s="18" t="s">
        <v>101</v>
      </c>
    </row>
    <row r="81" ht="12">
      <c r="A81" s="18"/>
    </row>
    <row r="82" ht="12">
      <c r="A82" s="18"/>
    </row>
    <row r="83" ht="12">
      <c r="A83" s="18"/>
    </row>
  </sheetData>
  <printOptions/>
  <pageMargins left="0.75" right="0.75" top="1" bottom="1" header="0.5" footer="0.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Skillen</dc:creator>
  <cp:keywords/>
  <dc:description/>
  <cp:lastModifiedBy>Steve Kovacic</cp:lastModifiedBy>
  <cp:lastPrinted>2005-04-06T16:13:26Z</cp:lastPrinted>
  <dcterms:created xsi:type="dcterms:W3CDTF">1999-11-02T00:16:12Z</dcterms:created>
  <dcterms:modified xsi:type="dcterms:W3CDTF">2006-10-30T17:44:00Z</dcterms:modified>
  <cp:category/>
  <cp:version/>
  <cp:contentType/>
  <cp:contentStatus/>
</cp:coreProperties>
</file>