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540" windowHeight="12465" activeTab="0"/>
  </bookViews>
  <sheets>
    <sheet name="YTD Income Statement" sheetId="1" r:id="rId1"/>
  </sheets>
  <externalReferences>
    <externalReference r:id="rId4"/>
    <externalReference r:id="rId5"/>
    <externalReference r:id="rId6"/>
  </externalReferences>
  <definedNames>
    <definedName name="Actual">#REF!</definedName>
    <definedName name="AM">'[2]CONS IncomeSTmt (Month)'!#REF!</definedName>
    <definedName name="AME">#REF!</definedName>
    <definedName name="AMEP1">#REF!</definedName>
    <definedName name="AMEP2">#REF!</definedName>
    <definedName name="AP">#REF!</definedName>
    <definedName name="APP1">#REF!</definedName>
    <definedName name="APP2">#REF!</definedName>
    <definedName name="Aug14">#REF!</definedName>
    <definedName name="avail01">#REF!</definedName>
    <definedName name="avail02">#REF!</definedName>
    <definedName name="basefees">#REF!</definedName>
    <definedName name="BODFMTPY">#REF!</definedName>
    <definedName name="Budget">#REF!</definedName>
    <definedName name="BudgetMTD">#REF!</definedName>
    <definedName name="BudgetQTD">#REF!</definedName>
    <definedName name="BudgetYTD">#REF!</definedName>
    <definedName name="BudYTD2000">'[1]Hotbook'!$AK$186:$AV$218</definedName>
    <definedName name="dolrec">#REF!</definedName>
    <definedName name="EBITDA">#REF!</definedName>
    <definedName name="EUROPE">#REF!</definedName>
    <definedName name="feb">#REF!</definedName>
    <definedName name="FirstQ99">#REF!</definedName>
    <definedName name="Goodwill">#REF!</definedName>
    <definedName name="gop01">#REF!</definedName>
    <definedName name="gop2002">#REF!</definedName>
    <definedName name="hot">#REF!</definedName>
    <definedName name="HotbookFormat">#REF!</definedName>
    <definedName name="hyptoactdol">#REF!</definedName>
    <definedName name="incentivefees">#REF!</definedName>
    <definedName name="LAD">#REF!</definedName>
    <definedName name="MTD_Print_Range">#REF!</definedName>
    <definedName name="NADP1">#REF!</definedName>
    <definedName name="NADP2">#REF!</definedName>
    <definedName name="occ01">#REF!</definedName>
    <definedName name="occ02">#REF!</definedName>
    <definedName name="pltop">#REF!</definedName>
    <definedName name="_xlnm.Print_Area" localSheetId="0">'YTD Income Statement'!$A$1:$J$53</definedName>
    <definedName name="PYYTD">#REF!</definedName>
    <definedName name="QTD_Print_Range">#REF!</definedName>
    <definedName name="Revenue">#REF!</definedName>
    <definedName name="roomrev01">#REF!</definedName>
    <definedName name="roomrev02">#REF!</definedName>
    <definedName name="stars">#REF!</definedName>
    <definedName name="TOP">#REF!</definedName>
    <definedName name="ttlrev">#REF!</definedName>
    <definedName name="YTD_Print_Range">#REF!</definedName>
  </definedNames>
  <calcPr fullCalcOnLoad="1"/>
</workbook>
</file>

<file path=xl/sharedStrings.xml><?xml version="1.0" encoding="utf-8"?>
<sst xmlns="http://schemas.openxmlformats.org/spreadsheetml/2006/main" count="49" uniqueCount="47">
  <si>
    <t>YTD Income Statement Overall Analytical</t>
  </si>
  <si>
    <t>ABC COMPANY</t>
  </si>
  <si>
    <t>Q2: 6/23/2007</t>
  </si>
  <si>
    <t>(In Thousands)</t>
  </si>
  <si>
    <t>YTD PY Variance</t>
  </si>
  <si>
    <t>Fav / (Unfav)</t>
  </si>
  <si>
    <t>% Fav / (Unfav)</t>
  </si>
  <si>
    <t>Revenues</t>
  </si>
  <si>
    <t xml:space="preserve">       Provision for Doubtful Accounts</t>
  </si>
  <si>
    <t xml:space="preserve">       Whole Ownership Sales net of provision</t>
  </si>
  <si>
    <t xml:space="preserve">          Whole Ownership Sales net of provision</t>
  </si>
  <si>
    <t xml:space="preserve">       Gain on sale of receivables</t>
  </si>
  <si>
    <t xml:space="preserve">       Interest</t>
  </si>
  <si>
    <t xml:space="preserve">       Interest income - Amortization of Retained Interest</t>
  </si>
  <si>
    <t xml:space="preserve">       Resort &amp; Other</t>
  </si>
  <si>
    <t>Total Revenues</t>
  </si>
  <si>
    <t>Costs &amp; Expenses</t>
  </si>
  <si>
    <t xml:space="preserve">       Whole Ownership Cost of Sales </t>
  </si>
  <si>
    <t xml:space="preserve">       Whole Ownership Sales &amp; Marketing </t>
  </si>
  <si>
    <t xml:space="preserve">       Selling, general &amp; administrative </t>
  </si>
  <si>
    <t>Total selling, general, administrative &amp; other</t>
  </si>
  <si>
    <t>Depreciation</t>
  </si>
  <si>
    <t>Amortization</t>
  </si>
  <si>
    <t>Deprreciation &amp; Amortization</t>
  </si>
  <si>
    <t>Operating Income</t>
  </si>
  <si>
    <t>Unconsolidated JV's:</t>
  </si>
  <si>
    <t xml:space="preserve">           EBITDA</t>
  </si>
  <si>
    <t xml:space="preserve">           Depreciation &amp; Amortization</t>
  </si>
  <si>
    <t xml:space="preserve">           Gross Interest Expense</t>
  </si>
  <si>
    <t>Equity earnings in unconsolidated JV's</t>
  </si>
  <si>
    <t>Starwood intercompany interest</t>
  </si>
  <si>
    <t>Net interest expense</t>
  </si>
  <si>
    <t>Gain (loss) on asset dispositions and impairments, net</t>
  </si>
  <si>
    <t xml:space="preserve">Pre-Tax Income </t>
  </si>
  <si>
    <t>Income tax expense</t>
  </si>
  <si>
    <t>Net Income</t>
  </si>
  <si>
    <t>Cumulative Effect of a Change in Accounting Principle, net of tax</t>
  </si>
  <si>
    <t>Net Income After Effect of Change in Accounting Principle</t>
  </si>
  <si>
    <t>YTD 6/23/2007</t>
  </si>
  <si>
    <t xml:space="preserve">       Sales</t>
  </si>
  <si>
    <t xml:space="preserve">          Sales net of provision</t>
  </si>
  <si>
    <t xml:space="preserve">       Cost of Sales </t>
  </si>
  <si>
    <t xml:space="preserve">       Sales &amp; Marketing </t>
  </si>
  <si>
    <t>SG&amp;A, other</t>
  </si>
  <si>
    <t>YTD 6/23/2006</t>
  </si>
  <si>
    <t>2007 % of Sales</t>
  </si>
  <si>
    <t>2006 % of Sales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</si>
</sst>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_-* #,##0_-;\-* #,##0_-;_-* &quot;-&quot;_-;_-@_-"/>
    <numFmt numFmtId="168" formatCode="_-* #,##0.00_-;\-* #,##0.00_-;_-* &quot;-&quot;??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;\-#,##0;&quot;-&quot;"/>
    <numFmt numFmtId="172" formatCode="0%;\(0%\)"/>
    <numFmt numFmtId="173" formatCode="_(* #,##0.0_);_(* \(#,##0.0\);_(* &quot;-&quot;??_);_(@_)"/>
    <numFmt numFmtId="174" formatCode="0.0%"/>
  </numFmts>
  <fonts count="1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2" borderId="3" applyNumberFormat="0" applyProtection="0">
      <alignment vertical="center"/>
    </xf>
    <xf numFmtId="4" fontId="5" fillId="2" borderId="3" applyNumberFormat="0" applyProtection="0">
      <alignment vertical="center"/>
    </xf>
    <xf numFmtId="4" fontId="1" fillId="2" borderId="3" applyNumberFormat="0" applyProtection="0">
      <alignment horizontal="left" vertical="center" indent="1"/>
    </xf>
    <xf numFmtId="4" fontId="1" fillId="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4" fontId="1" fillId="4" borderId="3" applyNumberFormat="0" applyProtection="0">
      <alignment horizontal="right" vertical="center"/>
    </xf>
    <xf numFmtId="4" fontId="1" fillId="5" borderId="3" applyNumberFormat="0" applyProtection="0">
      <alignment horizontal="right" vertical="center"/>
    </xf>
    <xf numFmtId="4" fontId="1" fillId="6" borderId="3" applyNumberFormat="0" applyProtection="0">
      <alignment horizontal="right" vertical="center"/>
    </xf>
    <xf numFmtId="4" fontId="1" fillId="7" borderId="3" applyNumberFormat="0" applyProtection="0">
      <alignment horizontal="right" vertical="center"/>
    </xf>
    <xf numFmtId="4" fontId="1" fillId="8" borderId="3" applyNumberFormat="0" applyProtection="0">
      <alignment horizontal="right" vertical="center"/>
    </xf>
    <xf numFmtId="4" fontId="1" fillId="9" borderId="3" applyNumberFormat="0" applyProtection="0">
      <alignment horizontal="right" vertical="center"/>
    </xf>
    <xf numFmtId="4" fontId="1" fillId="10" borderId="3" applyNumberFormat="0" applyProtection="0">
      <alignment horizontal="right" vertical="center"/>
    </xf>
    <xf numFmtId="4" fontId="1" fillId="11" borderId="3" applyNumberFormat="0" applyProtection="0">
      <alignment horizontal="right" vertical="center"/>
    </xf>
    <xf numFmtId="4" fontId="1" fillId="12" borderId="3" applyNumberFormat="0" applyProtection="0">
      <alignment horizontal="right" vertical="center"/>
    </xf>
    <xf numFmtId="4" fontId="6" fillId="13" borderId="3" applyNumberFormat="0" applyProtection="0">
      <alignment horizontal="left" vertical="center" indent="1"/>
    </xf>
    <xf numFmtId="4" fontId="1" fillId="14" borderId="4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4" fontId="1" fillId="14" borderId="3" applyNumberFormat="0" applyProtection="0">
      <alignment horizontal="left" vertical="center" indent="1"/>
    </xf>
    <xf numFmtId="4" fontId="1" fillId="16" borderId="3" applyNumberFormat="0" applyProtection="0">
      <alignment horizontal="left" vertical="center" indent="1"/>
    </xf>
    <xf numFmtId="0" fontId="0" fillId="16" borderId="3" applyNumberFormat="0" applyProtection="0">
      <alignment horizontal="left" vertical="center" indent="1"/>
    </xf>
    <xf numFmtId="0" fontId="0" fillId="16" borderId="3" applyNumberFormat="0" applyProtection="0">
      <alignment horizontal="left" vertical="center" indent="1"/>
    </xf>
    <xf numFmtId="0" fontId="0" fillId="17" borderId="3" applyNumberFormat="0" applyProtection="0">
      <alignment horizontal="left" vertical="center" indent="1"/>
    </xf>
    <xf numFmtId="0" fontId="0" fillId="17" borderId="3" applyNumberFormat="0" applyProtection="0">
      <alignment horizontal="left" vertical="center" indent="1"/>
    </xf>
    <xf numFmtId="0" fontId="0" fillId="18" borderId="3" applyNumberFormat="0" applyProtection="0">
      <alignment horizontal="left" vertical="center" indent="1"/>
    </xf>
    <xf numFmtId="0" fontId="0" fillId="18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4" fontId="1" fillId="19" borderId="3" applyNumberFormat="0" applyProtection="0">
      <alignment vertical="center"/>
    </xf>
    <xf numFmtId="4" fontId="5" fillId="19" borderId="3" applyNumberFormat="0" applyProtection="0">
      <alignment vertical="center"/>
    </xf>
    <xf numFmtId="4" fontId="1" fillId="19" borderId="3" applyNumberFormat="0" applyProtection="0">
      <alignment horizontal="left" vertical="center" indent="1"/>
    </xf>
    <xf numFmtId="4" fontId="1" fillId="19" borderId="3" applyNumberFormat="0" applyProtection="0">
      <alignment horizontal="left" vertical="center" indent="1"/>
    </xf>
    <xf numFmtId="4" fontId="1" fillId="14" borderId="3" applyNumberFormat="0" applyProtection="0">
      <alignment horizontal="right" vertical="center"/>
    </xf>
    <xf numFmtId="4" fontId="5" fillId="14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8" fillId="0" borderId="0">
      <alignment/>
      <protection/>
    </xf>
    <xf numFmtId="4" fontId="9" fillId="14" borderId="3" applyNumberFormat="0" applyProtection="0">
      <alignment horizontal="right" vertical="center"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/>
    </xf>
    <xf numFmtId="174" fontId="10" fillId="0" borderId="0" xfId="26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left"/>
    </xf>
    <xf numFmtId="174" fontId="11" fillId="0" borderId="0" xfId="26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0" fillId="0" borderId="0" xfId="26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11" fillId="0" borderId="0" xfId="16" applyNumberFormat="1" applyFont="1" applyFill="1" applyBorder="1" applyAlignment="1">
      <alignment/>
    </xf>
    <xf numFmtId="174" fontId="11" fillId="0" borderId="0" xfId="26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165" fontId="13" fillId="0" borderId="2" xfId="16" applyNumberFormat="1" applyFont="1" applyFill="1" applyBorder="1" applyAlignment="1">
      <alignment/>
    </xf>
    <xf numFmtId="165" fontId="13" fillId="0" borderId="0" xfId="16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65" fontId="11" fillId="0" borderId="5" xfId="16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10" fillId="0" borderId="2" xfId="16" applyNumberFormat="1" applyFont="1" applyFill="1" applyBorder="1" applyAlignment="1">
      <alignment/>
    </xf>
    <xf numFmtId="165" fontId="10" fillId="0" borderId="0" xfId="16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5" fontId="10" fillId="0" borderId="6" xfId="16" applyNumberFormat="1" applyFont="1" applyFill="1" applyBorder="1" applyAlignment="1">
      <alignment/>
    </xf>
    <xf numFmtId="165" fontId="11" fillId="0" borderId="0" xfId="16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165" fontId="11" fillId="0" borderId="0" xfId="16" applyNumberFormat="1" applyFont="1" applyFill="1" applyAlignment="1">
      <alignment horizontal="center"/>
    </xf>
    <xf numFmtId="165" fontId="13" fillId="0" borderId="7" xfId="16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74" fontId="10" fillId="0" borderId="5" xfId="26" applyNumberFormat="1" applyFont="1" applyFill="1" applyBorder="1" applyAlignment="1">
      <alignment horizontal="center"/>
    </xf>
    <xf numFmtId="174" fontId="13" fillId="0" borderId="2" xfId="26" applyNumberFormat="1" applyFont="1" applyFill="1" applyBorder="1" applyAlignment="1">
      <alignment/>
    </xf>
    <xf numFmtId="174" fontId="11" fillId="0" borderId="5" xfId="26" applyNumberFormat="1" applyFont="1" applyFill="1" applyBorder="1" applyAlignment="1">
      <alignment/>
    </xf>
    <xf numFmtId="174" fontId="13" fillId="0" borderId="0" xfId="26" applyNumberFormat="1" applyFont="1" applyFill="1" applyBorder="1" applyAlignment="1">
      <alignment/>
    </xf>
    <xf numFmtId="174" fontId="11" fillId="0" borderId="0" xfId="26" applyNumberFormat="1" applyFont="1" applyFill="1" applyBorder="1" applyAlignment="1">
      <alignment horizontal="center"/>
    </xf>
    <xf numFmtId="174" fontId="10" fillId="0" borderId="2" xfId="26" applyNumberFormat="1" applyFont="1" applyFill="1" applyBorder="1" applyAlignment="1">
      <alignment/>
    </xf>
    <xf numFmtId="174" fontId="10" fillId="0" borderId="0" xfId="26" applyNumberFormat="1" applyFont="1" applyFill="1" applyBorder="1" applyAlignment="1">
      <alignment/>
    </xf>
    <xf numFmtId="174" fontId="13" fillId="0" borderId="0" xfId="26" applyNumberFormat="1" applyFont="1" applyFill="1" applyAlignment="1">
      <alignment/>
    </xf>
    <xf numFmtId="174" fontId="11" fillId="0" borderId="0" xfId="26" applyNumberFormat="1" applyFont="1" applyFill="1" applyAlignment="1">
      <alignment horizontal="center"/>
    </xf>
    <xf numFmtId="165" fontId="13" fillId="0" borderId="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74" fontId="13" fillId="0" borderId="7" xfId="26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5" fontId="11" fillId="0" borderId="8" xfId="16" applyNumberFormat="1" applyFont="1" applyFill="1" applyBorder="1" applyAlignment="1">
      <alignment/>
    </xf>
    <xf numFmtId="172" fontId="11" fillId="0" borderId="9" xfId="26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165" fontId="13" fillId="0" borderId="7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1" fillId="0" borderId="10" xfId="16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0" borderId="0" xfId="0" applyFont="1" applyFill="1" applyAlignment="1">
      <alignment wrapText="1"/>
    </xf>
    <xf numFmtId="14" fontId="14" fillId="0" borderId="2" xfId="0" applyNumberFormat="1" applyFont="1" applyFill="1" applyBorder="1" applyAlignment="1">
      <alignment horizontal="center" wrapText="1"/>
    </xf>
    <xf numFmtId="174" fontId="14" fillId="0" borderId="2" xfId="26" applyNumberFormat="1" applyFont="1" applyFill="1" applyBorder="1" applyAlignment="1">
      <alignment horizontal="center" wrapText="1"/>
    </xf>
    <xf numFmtId="14" fontId="14" fillId="0" borderId="0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</cellXfs>
  <cellStyles count="54">
    <cellStyle name="Normal" xfId="0"/>
    <cellStyle name="Calc Currency (0)" xfId="15"/>
    <cellStyle name="Comma" xfId="16"/>
    <cellStyle name="Comma [0]" xfId="17"/>
    <cellStyle name="Currency" xfId="18"/>
    <cellStyle name="Currency [0]" xfId="19"/>
    <cellStyle name="Dezimal [0]_PERSON2" xfId="20"/>
    <cellStyle name="Dezimal_PERSON2" xfId="21"/>
    <cellStyle name="Followed Hyperlink" xfId="22"/>
    <cellStyle name="Header1" xfId="23"/>
    <cellStyle name="Header2" xfId="24"/>
    <cellStyle name="Hyperlink" xfId="25"/>
    <cellStyle name="Percent" xfId="26"/>
    <cellStyle name="SAPBEXaggData" xfId="27"/>
    <cellStyle name="SAPBEXaggDataEmph" xfId="28"/>
    <cellStyle name="SAPBEXaggItem" xfId="29"/>
    <cellStyle name="SAPBEXaggItemX" xfId="30"/>
    <cellStyle name="SAPBEXchaText" xfId="31"/>
    <cellStyle name="SAPBEXexcBad7" xfId="32"/>
    <cellStyle name="SAPBEXexcBad8" xfId="33"/>
    <cellStyle name="SAPBEXexcBad9" xfId="34"/>
    <cellStyle name="SAPBEXexcCritical4" xfId="35"/>
    <cellStyle name="SAPBEXexcCritical5" xfId="36"/>
    <cellStyle name="SAPBEXexcCritical6" xfId="37"/>
    <cellStyle name="SAPBEXexcGood1" xfId="38"/>
    <cellStyle name="SAPBEXexcGood2" xfId="39"/>
    <cellStyle name="SAPBEXexcGood3" xfId="40"/>
    <cellStyle name="SAPBEXfilterDrill" xfId="41"/>
    <cellStyle name="SAPBEXfilterItem" xfId="42"/>
    <cellStyle name="SAPBEXfilterText" xfId="43"/>
    <cellStyle name="SAPBEXformats" xfId="44"/>
    <cellStyle name="SAPBEXheaderItem" xfId="45"/>
    <cellStyle name="SAPBEXheaderText" xfId="46"/>
    <cellStyle name="SAPBEXHLevel0" xfId="47"/>
    <cellStyle name="SAPBEXHLevel0X" xfId="48"/>
    <cellStyle name="SAPBEXHLevel1" xfId="49"/>
    <cellStyle name="SAPBEXHLevel1X" xfId="50"/>
    <cellStyle name="SAPBEXHLevel2" xfId="51"/>
    <cellStyle name="SAPBEXHLevel2X" xfId="52"/>
    <cellStyle name="SAPBEXHLevel3" xfId="53"/>
    <cellStyle name="SAPBEXHLevel3X" xfId="54"/>
    <cellStyle name="SAPBEXresData" xfId="55"/>
    <cellStyle name="SAPBEXresDataEmph" xfId="56"/>
    <cellStyle name="SAPBEXresItem" xfId="57"/>
    <cellStyle name="SAPBEXresItemX" xfId="58"/>
    <cellStyle name="SAPBEXstdData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Standard_PERSON2" xfId="65"/>
    <cellStyle name="Währung [0]_PERSON2" xfId="66"/>
    <cellStyle name="Währung_PERSON2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925175" y="4810125"/>
          <a:ext cx="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gl\Vanessa\Debt\Debt%202002\DEBT%2001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Planning%20&amp;%20Analysis\2002%20Budget\2002%20Budget%20Book\WINDOWS\TEMP\2001ForecastModel2.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sort%20Detail%20Reports\Pivot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01-02"/>
      <sheetName val="Hotbook"/>
      <sheetName val="COMBINED"/>
      <sheetName val="VDL"/>
      <sheetName val="OPJV"/>
      <sheetName val="SVV"/>
      <sheetName val="WGV"/>
      <sheetName val="Harborside"/>
      <sheetName val="II"/>
      <sheetName val="Analyst Sched"/>
      <sheetName val="Upload Final"/>
      <sheetName val="Upload "/>
      <sheetName val="Instructions"/>
      <sheetName val="Int Alloc JE (1)"/>
      <sheetName val="DFF Alloc JE (2)"/>
      <sheetName val="ST LT JE (3)"/>
      <sheetName val="Julio-Debt"/>
      <sheetName val="Compliance"/>
      <sheetName val="Dresdner PaidOff"/>
      <sheetName val="1997 calc"/>
      <sheetName val="PGA"/>
      <sheetName val="West Paid Off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irst Call"/>
      <sheetName val="Fcst Summary"/>
      <sheetName val="P&amp;L Press Release"/>
      <sheetName val="CONS IncomeSTmt (Month)"/>
      <sheetName val="EBITDASum (Month)"/>
      <sheetName val="DivSum"/>
      <sheetName val="International"/>
      <sheetName val="NAD"/>
      <sheetName val="EURO"/>
      <sheetName val="LAD"/>
      <sheetName val="APAC"/>
      <sheetName val="AIME"/>
      <sheetName val="SVO"/>
      <sheetName val="Corp OH"/>
      <sheetName val="Depreciation"/>
      <sheetName val="Interest &amp; Other Inc"/>
      <sheetName val="Interest Expense"/>
      <sheetName val="Shares"/>
      <sheetName val="OSPrice"/>
      <sheetName val="Interest &amp; Other Inc (2)"/>
      <sheetName val="Other Revenu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ortACT"/>
      <sheetName val="1800ACT"/>
      <sheetName val="BudRes"/>
      <sheetName val="1800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9.140625" defaultRowHeight="12.75"/>
  <cols>
    <col min="1" max="1" width="64.8515625" style="3" bestFit="1" customWidth="1"/>
    <col min="2" max="2" width="15.421875" style="3" bestFit="1" customWidth="1"/>
    <col min="3" max="3" width="15.421875" style="6" customWidth="1"/>
    <col min="4" max="5" width="16.28125" style="3" customWidth="1"/>
    <col min="6" max="6" width="3.7109375" style="4" customWidth="1"/>
    <col min="7" max="7" width="15.140625" style="4" customWidth="1"/>
    <col min="8" max="8" width="16.7109375" style="4" customWidth="1"/>
    <col min="9" max="10" width="9.140625" style="48" customWidth="1"/>
    <col min="11" max="11" width="1.421875" style="48" customWidth="1"/>
    <col min="12" max="16384" width="9.140625" style="48" customWidth="1"/>
  </cols>
  <sheetData>
    <row r="1" spans="1:3" ht="15">
      <c r="A1" s="45" t="s">
        <v>0</v>
      </c>
      <c r="B1" s="1"/>
      <c r="C1" s="2"/>
    </row>
    <row r="2" spans="1:3" ht="15">
      <c r="A2" s="45" t="s">
        <v>1</v>
      </c>
      <c r="B2" s="1"/>
      <c r="C2" s="2"/>
    </row>
    <row r="3" spans="1:3" ht="15.75" thickBot="1">
      <c r="A3" s="46" t="s">
        <v>2</v>
      </c>
      <c r="B3" s="5"/>
      <c r="C3" s="2"/>
    </row>
    <row r="4" spans="1:8" ht="15">
      <c r="A4" s="47" t="s">
        <v>3</v>
      </c>
      <c r="D4" s="7"/>
      <c r="E4" s="7"/>
      <c r="G4" s="65" t="s">
        <v>4</v>
      </c>
      <c r="H4" s="66"/>
    </row>
    <row r="5" spans="1:8" s="64" customFormat="1" ht="30">
      <c r="A5" s="58"/>
      <c r="B5" s="59" t="s">
        <v>38</v>
      </c>
      <c r="C5" s="60" t="s">
        <v>45</v>
      </c>
      <c r="D5" s="59" t="s">
        <v>44</v>
      </c>
      <c r="E5" s="60" t="s">
        <v>46</v>
      </c>
      <c r="F5" s="61"/>
      <c r="G5" s="62" t="s">
        <v>5</v>
      </c>
      <c r="H5" s="63" t="s">
        <v>6</v>
      </c>
    </row>
    <row r="6" spans="1:8" ht="15">
      <c r="A6" s="3" t="s">
        <v>7</v>
      </c>
      <c r="B6" s="8"/>
      <c r="C6" s="9"/>
      <c r="D6" s="8"/>
      <c r="E6" s="8"/>
      <c r="F6" s="8"/>
      <c r="G6" s="49"/>
      <c r="H6" s="50"/>
    </row>
    <row r="7" spans="1:8" ht="14.25">
      <c r="A7" s="10" t="s">
        <v>39</v>
      </c>
      <c r="B7" s="11">
        <v>400000</v>
      </c>
      <c r="C7" s="12">
        <f aca="true" t="shared" si="0" ref="C7:C17">B7/($B$7+$B$10)</f>
        <v>0.9925558312655087</v>
      </c>
      <c r="D7" s="11">
        <v>300000</v>
      </c>
      <c r="E7" s="12">
        <f>D7/($D$7+$D$10)</f>
        <v>1</v>
      </c>
      <c r="F7" s="11"/>
      <c r="G7" s="51">
        <f>B7-D7</f>
        <v>100000</v>
      </c>
      <c r="H7" s="52">
        <f>G7/D7</f>
        <v>0.3333333333333333</v>
      </c>
    </row>
    <row r="8" spans="1:8" ht="14.25">
      <c r="A8" s="10" t="s">
        <v>8</v>
      </c>
      <c r="B8" s="11">
        <v>-15000</v>
      </c>
      <c r="C8" s="12">
        <f t="shared" si="0"/>
        <v>-0.03722084367245657</v>
      </c>
      <c r="D8" s="11">
        <v>-12000</v>
      </c>
      <c r="E8" s="12">
        <f>D8/($D$7+$D$10)</f>
        <v>-0.04</v>
      </c>
      <c r="F8" s="11"/>
      <c r="G8" s="51">
        <f>B8-D8</f>
        <v>-3000</v>
      </c>
      <c r="H8" s="52">
        <f>G8/D8</f>
        <v>0.25</v>
      </c>
    </row>
    <row r="9" spans="1:8" ht="14.25">
      <c r="A9" s="13" t="s">
        <v>40</v>
      </c>
      <c r="B9" s="14">
        <f>SUM(B7:B8)</f>
        <v>385000</v>
      </c>
      <c r="C9" s="12">
        <f t="shared" si="0"/>
        <v>0.9553349875930521</v>
      </c>
      <c r="D9" s="14">
        <f>SUM(D7:D8)</f>
        <v>288000</v>
      </c>
      <c r="E9" s="12">
        <f aca="true" t="shared" si="1" ref="E9:E51">D9/($D$7+$D$10)</f>
        <v>0.96</v>
      </c>
      <c r="F9" s="15"/>
      <c r="G9" s="51"/>
      <c r="H9" s="52"/>
    </row>
    <row r="10" spans="1:8" ht="14.25">
      <c r="A10" s="10" t="s">
        <v>9</v>
      </c>
      <c r="B10" s="11">
        <v>3000</v>
      </c>
      <c r="C10" s="12">
        <f t="shared" si="0"/>
        <v>0.007444168734491315</v>
      </c>
      <c r="D10" s="15">
        <v>0</v>
      </c>
      <c r="E10" s="12">
        <f t="shared" si="1"/>
        <v>0</v>
      </c>
      <c r="F10" s="15"/>
      <c r="G10" s="51">
        <f>B10-D10</f>
        <v>3000</v>
      </c>
      <c r="H10" s="52">
        <v>1</v>
      </c>
    </row>
    <row r="11" spans="1:8" ht="14.25">
      <c r="A11" s="10" t="s">
        <v>8</v>
      </c>
      <c r="B11" s="11">
        <v>300</v>
      </c>
      <c r="C11" s="12">
        <f t="shared" si="0"/>
        <v>0.0007444168734491315</v>
      </c>
      <c r="D11" s="15">
        <v>0</v>
      </c>
      <c r="E11" s="12">
        <f t="shared" si="1"/>
        <v>0</v>
      </c>
      <c r="F11" s="15"/>
      <c r="G11" s="51">
        <f>B11-D11</f>
        <v>300</v>
      </c>
      <c r="H11" s="52">
        <v>1</v>
      </c>
    </row>
    <row r="12" spans="1:8" ht="14.25">
      <c r="A12" s="13" t="s">
        <v>10</v>
      </c>
      <c r="B12" s="14">
        <f>SUM(B10:B11)</f>
        <v>3300</v>
      </c>
      <c r="C12" s="12">
        <f t="shared" si="0"/>
        <v>0.008188585607940446</v>
      </c>
      <c r="D12" s="14">
        <f>SUM(D10:D11)</f>
        <v>0</v>
      </c>
      <c r="E12" s="12">
        <f t="shared" si="1"/>
        <v>0</v>
      </c>
      <c r="F12" s="15"/>
      <c r="G12" s="51"/>
      <c r="H12" s="52"/>
    </row>
    <row r="13" spans="1:8" ht="14.25">
      <c r="A13" s="10" t="s">
        <v>11</v>
      </c>
      <c r="B13" s="11">
        <v>800</v>
      </c>
      <c r="C13" s="12">
        <f t="shared" si="0"/>
        <v>0.0019851116625310174</v>
      </c>
      <c r="D13" s="11">
        <v>1000</v>
      </c>
      <c r="E13" s="12">
        <f t="shared" si="1"/>
        <v>0.0033333333333333335</v>
      </c>
      <c r="F13" s="11"/>
      <c r="G13" s="51">
        <f>B13-D13</f>
        <v>-200</v>
      </c>
      <c r="H13" s="52">
        <f>G13/D13</f>
        <v>-0.2</v>
      </c>
    </row>
    <row r="14" spans="1:8" ht="14.25">
      <c r="A14" s="10" t="s">
        <v>12</v>
      </c>
      <c r="B14" s="11">
        <v>22000</v>
      </c>
      <c r="C14" s="12">
        <f t="shared" si="0"/>
        <v>0.05459057071960298</v>
      </c>
      <c r="D14" s="11">
        <v>16000</v>
      </c>
      <c r="E14" s="12">
        <f t="shared" si="1"/>
        <v>0.05333333333333334</v>
      </c>
      <c r="F14" s="11"/>
      <c r="G14" s="51">
        <f>B14-D14</f>
        <v>6000</v>
      </c>
      <c r="H14" s="52">
        <f>G14/D14</f>
        <v>0.375</v>
      </c>
    </row>
    <row r="15" spans="1:8" ht="14.25">
      <c r="A15" s="10" t="s">
        <v>13</v>
      </c>
      <c r="B15" s="11">
        <v>5000</v>
      </c>
      <c r="C15" s="12">
        <f t="shared" si="0"/>
        <v>0.01240694789081886</v>
      </c>
      <c r="D15" s="11">
        <v>5000</v>
      </c>
      <c r="E15" s="12">
        <f t="shared" si="1"/>
        <v>0.016666666666666666</v>
      </c>
      <c r="F15" s="11"/>
      <c r="G15" s="51">
        <f>B15-D15</f>
        <v>0</v>
      </c>
      <c r="H15" s="52">
        <f>G15/D15</f>
        <v>0</v>
      </c>
    </row>
    <row r="16" spans="1:8" ht="14.25">
      <c r="A16" s="10" t="s">
        <v>14</v>
      </c>
      <c r="B16" s="11">
        <v>58000</v>
      </c>
      <c r="C16" s="12">
        <f t="shared" si="0"/>
        <v>0.14392059553349876</v>
      </c>
      <c r="D16" s="11">
        <v>50000</v>
      </c>
      <c r="E16" s="12">
        <f t="shared" si="1"/>
        <v>0.16666666666666666</v>
      </c>
      <c r="F16" s="11"/>
      <c r="G16" s="51">
        <f>B16-D16</f>
        <v>8000</v>
      </c>
      <c r="H16" s="52">
        <f>G16/D16</f>
        <v>0.16</v>
      </c>
    </row>
    <row r="17" spans="1:8" ht="14.25">
      <c r="A17" s="13" t="s">
        <v>15</v>
      </c>
      <c r="B17" s="14">
        <f>+B9+B12+B13+B14+B15+B16</f>
        <v>474100</v>
      </c>
      <c r="C17" s="12">
        <f t="shared" si="0"/>
        <v>1.1764267990074442</v>
      </c>
      <c r="D17" s="14">
        <f>+D9+D12+D13+D14+D15+D16</f>
        <v>360000</v>
      </c>
      <c r="E17" s="12">
        <f t="shared" si="1"/>
        <v>1.2</v>
      </c>
      <c r="F17" s="16"/>
      <c r="G17" s="51"/>
      <c r="H17" s="52"/>
    </row>
    <row r="18" spans="1:8" ht="15">
      <c r="A18" s="17"/>
      <c r="B18" s="18"/>
      <c r="C18" s="12"/>
      <c r="E18" s="12"/>
      <c r="G18" s="51"/>
      <c r="H18" s="52"/>
    </row>
    <row r="19" spans="1:8" ht="15">
      <c r="A19" s="19" t="s">
        <v>16</v>
      </c>
      <c r="B19" s="18"/>
      <c r="C19" s="12"/>
      <c r="E19" s="12"/>
      <c r="G19" s="51"/>
      <c r="H19" s="52"/>
    </row>
    <row r="20" spans="1:8" ht="15">
      <c r="A20" s="10" t="s">
        <v>43</v>
      </c>
      <c r="B20" s="18"/>
      <c r="C20" s="12"/>
      <c r="E20" s="12"/>
      <c r="G20" s="51"/>
      <c r="H20" s="52"/>
    </row>
    <row r="21" spans="1:8" ht="14.25">
      <c r="A21" s="10" t="s">
        <v>41</v>
      </c>
      <c r="B21" s="11">
        <v>120000</v>
      </c>
      <c r="C21" s="12">
        <f aca="true" t="shared" si="2" ref="C21:C31">B21/($B$7+$B$10)</f>
        <v>0.2977667493796526</v>
      </c>
      <c r="D21" s="11">
        <v>82000</v>
      </c>
      <c r="E21" s="12">
        <f t="shared" si="1"/>
        <v>0.2733333333333333</v>
      </c>
      <c r="F21" s="11"/>
      <c r="G21" s="51">
        <f aca="true" t="shared" si="3" ref="G21:G26">D21-B21</f>
        <v>-38000</v>
      </c>
      <c r="H21" s="52">
        <f>G21/D21</f>
        <v>-0.4634146341463415</v>
      </c>
    </row>
    <row r="22" spans="1:8" ht="14.25">
      <c r="A22" s="10" t="s">
        <v>17</v>
      </c>
      <c r="B22" s="11">
        <v>1000</v>
      </c>
      <c r="C22" s="12">
        <f t="shared" si="2"/>
        <v>0.0024813895781637717</v>
      </c>
      <c r="D22" s="11">
        <v>0</v>
      </c>
      <c r="E22" s="12">
        <f t="shared" si="1"/>
        <v>0</v>
      </c>
      <c r="F22" s="11"/>
      <c r="G22" s="51">
        <f t="shared" si="3"/>
        <v>-1000</v>
      </c>
      <c r="H22" s="52">
        <v>1</v>
      </c>
    </row>
    <row r="23" spans="1:8" ht="14.25">
      <c r="A23" s="10" t="s">
        <v>42</v>
      </c>
      <c r="B23" s="11">
        <v>156000</v>
      </c>
      <c r="C23" s="12">
        <f t="shared" si="2"/>
        <v>0.3870967741935484</v>
      </c>
      <c r="D23" s="11">
        <v>129000</v>
      </c>
      <c r="E23" s="12">
        <f t="shared" si="1"/>
        <v>0.43</v>
      </c>
      <c r="F23" s="11"/>
      <c r="G23" s="51">
        <f>D23-B23</f>
        <v>-27000</v>
      </c>
      <c r="H23" s="52">
        <f>G23/D23</f>
        <v>-0.20930232558139536</v>
      </c>
    </row>
    <row r="24" spans="1:8" ht="14.25">
      <c r="A24" s="10" t="s">
        <v>18</v>
      </c>
      <c r="B24" s="11">
        <v>5000</v>
      </c>
      <c r="C24" s="12">
        <f t="shared" si="2"/>
        <v>0.01240694789081886</v>
      </c>
      <c r="D24" s="11">
        <v>0</v>
      </c>
      <c r="E24" s="12">
        <f t="shared" si="1"/>
        <v>0</v>
      </c>
      <c r="F24" s="11"/>
      <c r="G24" s="51">
        <f t="shared" si="3"/>
        <v>-5000</v>
      </c>
      <c r="H24" s="52">
        <v>1</v>
      </c>
    </row>
    <row r="25" spans="1:8" ht="14.25">
      <c r="A25" s="10" t="s">
        <v>14</v>
      </c>
      <c r="B25" s="11">
        <v>48000</v>
      </c>
      <c r="C25" s="12">
        <f t="shared" si="2"/>
        <v>0.11910669975186104</v>
      </c>
      <c r="D25" s="11">
        <v>39000</v>
      </c>
      <c r="E25" s="12">
        <f t="shared" si="1"/>
        <v>0.13</v>
      </c>
      <c r="F25" s="11"/>
      <c r="G25" s="51">
        <f t="shared" si="3"/>
        <v>-9000</v>
      </c>
      <c r="H25" s="52">
        <f>G25/D25</f>
        <v>-0.23076923076923078</v>
      </c>
    </row>
    <row r="26" spans="1:8" ht="14.25">
      <c r="A26" s="10" t="s">
        <v>19</v>
      </c>
      <c r="B26" s="20">
        <v>48000</v>
      </c>
      <c r="C26" s="12">
        <f t="shared" si="2"/>
        <v>0.11910669975186104</v>
      </c>
      <c r="D26" s="20">
        <v>41000</v>
      </c>
      <c r="E26" s="12">
        <f t="shared" si="1"/>
        <v>0.13666666666666666</v>
      </c>
      <c r="F26" s="11"/>
      <c r="G26" s="51">
        <f t="shared" si="3"/>
        <v>-7000</v>
      </c>
      <c r="H26" s="52">
        <f>G26/D26</f>
        <v>-0.17073170731707318</v>
      </c>
    </row>
    <row r="27" spans="1:8" ht="14.25">
      <c r="A27" s="19" t="s">
        <v>20</v>
      </c>
      <c r="B27" s="15">
        <f>SUM(B21:B26)</f>
        <v>378000</v>
      </c>
      <c r="C27" s="12">
        <f t="shared" si="2"/>
        <v>0.9379652605459057</v>
      </c>
      <c r="D27" s="15">
        <f>SUM(D21:D26)</f>
        <v>291000</v>
      </c>
      <c r="E27" s="12">
        <f t="shared" si="1"/>
        <v>0.97</v>
      </c>
      <c r="F27" s="16"/>
      <c r="G27" s="51"/>
      <c r="H27" s="52"/>
    </row>
    <row r="28" spans="1:8" ht="14.25">
      <c r="A28" s="10" t="s">
        <v>21</v>
      </c>
      <c r="B28" s="11">
        <v>9000</v>
      </c>
      <c r="C28" s="12">
        <f t="shared" si="2"/>
        <v>0.022332506203473945</v>
      </c>
      <c r="D28" s="11">
        <v>7000</v>
      </c>
      <c r="E28" s="12">
        <f t="shared" si="1"/>
        <v>0.023333333333333334</v>
      </c>
      <c r="F28" s="11"/>
      <c r="G28" s="51">
        <f>D28-B28</f>
        <v>-2000</v>
      </c>
      <c r="H28" s="52">
        <f>G28/D28</f>
        <v>-0.2857142857142857</v>
      </c>
    </row>
    <row r="29" spans="1:8" ht="14.25">
      <c r="A29" s="10" t="s">
        <v>22</v>
      </c>
      <c r="B29" s="11">
        <v>1000</v>
      </c>
      <c r="C29" s="12">
        <f t="shared" si="2"/>
        <v>0.0024813895781637717</v>
      </c>
      <c r="D29" s="11"/>
      <c r="E29" s="12">
        <f t="shared" si="1"/>
        <v>0</v>
      </c>
      <c r="F29" s="11"/>
      <c r="G29" s="51">
        <f>D29-B29</f>
        <v>-1000</v>
      </c>
      <c r="H29" s="52">
        <v>1</v>
      </c>
    </row>
    <row r="30" spans="1:8" ht="14.25">
      <c r="A30" s="10" t="s">
        <v>23</v>
      </c>
      <c r="B30" s="14">
        <f>+B28+B29</f>
        <v>10000</v>
      </c>
      <c r="C30" s="12">
        <f t="shared" si="2"/>
        <v>0.02481389578163772</v>
      </c>
      <c r="D30" s="14">
        <f>+D28+D29</f>
        <v>7000</v>
      </c>
      <c r="E30" s="12">
        <f t="shared" si="1"/>
        <v>0.023333333333333334</v>
      </c>
      <c r="F30" s="16"/>
      <c r="G30" s="51"/>
      <c r="H30" s="52"/>
    </row>
    <row r="31" spans="1:8" ht="14.25">
      <c r="A31" s="19" t="s">
        <v>24</v>
      </c>
      <c r="B31" s="15">
        <f>+B17-B27-B30</f>
        <v>86100</v>
      </c>
      <c r="C31" s="12">
        <f t="shared" si="2"/>
        <v>0.21364764267990075</v>
      </c>
      <c r="D31" s="15">
        <f>+D17-D27-D30</f>
        <v>62000</v>
      </c>
      <c r="E31" s="12">
        <f t="shared" si="1"/>
        <v>0.20666666666666667</v>
      </c>
      <c r="G31" s="51"/>
      <c r="H31" s="52"/>
    </row>
    <row r="32" spans="1:8" ht="14.25">
      <c r="A32" s="19"/>
      <c r="B32" s="15"/>
      <c r="C32" s="12"/>
      <c r="E32" s="12"/>
      <c r="G32" s="51"/>
      <c r="H32" s="52"/>
    </row>
    <row r="33" spans="1:8" ht="15">
      <c r="A33" s="19" t="s">
        <v>25</v>
      </c>
      <c r="B33" s="18"/>
      <c r="C33" s="12"/>
      <c r="E33" s="12"/>
      <c r="G33" s="51"/>
      <c r="H33" s="52"/>
    </row>
    <row r="34" spans="1:8" ht="14.25">
      <c r="A34" s="10" t="s">
        <v>26</v>
      </c>
      <c r="B34" s="22">
        <v>9000</v>
      </c>
      <c r="C34" s="12">
        <f>B34/($B$7+$B$10)</f>
        <v>0.022332506203473945</v>
      </c>
      <c r="D34" s="21">
        <v>8000</v>
      </c>
      <c r="E34" s="12">
        <f t="shared" si="1"/>
        <v>0.02666666666666667</v>
      </c>
      <c r="F34" s="16"/>
      <c r="G34" s="51">
        <f>D34-B34</f>
        <v>-1000</v>
      </c>
      <c r="H34" s="52">
        <f>G34/D34</f>
        <v>-0.125</v>
      </c>
    </row>
    <row r="35" spans="1:8" ht="14.25">
      <c r="A35" s="10" t="s">
        <v>27</v>
      </c>
      <c r="B35" s="11">
        <v>1000</v>
      </c>
      <c r="C35" s="12">
        <f>B35/($B$7+$B$10)</f>
        <v>0.0024813895781637717</v>
      </c>
      <c r="D35" s="11">
        <v>1000</v>
      </c>
      <c r="E35" s="12">
        <f t="shared" si="1"/>
        <v>0.0033333333333333335</v>
      </c>
      <c r="F35" s="11"/>
      <c r="G35" s="51">
        <f>D35-B35</f>
        <v>0</v>
      </c>
      <c r="H35" s="52">
        <f>G35/D35</f>
        <v>0</v>
      </c>
    </row>
    <row r="36" spans="1:8" ht="14.25">
      <c r="A36" s="10" t="s">
        <v>28</v>
      </c>
      <c r="B36" s="11">
        <v>1000</v>
      </c>
      <c r="C36" s="12">
        <f>B36/($B$7+$B$10)</f>
        <v>0.0024813895781637717</v>
      </c>
      <c r="D36" s="11">
        <v>1000</v>
      </c>
      <c r="E36" s="12">
        <f t="shared" si="1"/>
        <v>0.0033333333333333335</v>
      </c>
      <c r="F36" s="11"/>
      <c r="G36" s="51">
        <f>D36-B36</f>
        <v>0</v>
      </c>
      <c r="H36" s="52">
        <f>G36/D36</f>
        <v>0</v>
      </c>
    </row>
    <row r="37" spans="1:8" ht="15">
      <c r="A37" s="13" t="s">
        <v>29</v>
      </c>
      <c r="B37" s="23">
        <f>+B34-B35-B36</f>
        <v>7000</v>
      </c>
      <c r="C37" s="12">
        <f>B37/($B$7+$B$10)</f>
        <v>0.017369727047146403</v>
      </c>
      <c r="D37" s="23">
        <f>+D34-D35-D36</f>
        <v>6000</v>
      </c>
      <c r="E37" s="12">
        <f t="shared" si="1"/>
        <v>0.02</v>
      </c>
      <c r="F37" s="11"/>
      <c r="G37" s="51"/>
      <c r="H37" s="52"/>
    </row>
    <row r="38" spans="1:8" ht="15">
      <c r="A38" s="25"/>
      <c r="B38" s="26"/>
      <c r="C38" s="12"/>
      <c r="E38" s="12"/>
      <c r="G38" s="51"/>
      <c r="H38" s="52"/>
    </row>
    <row r="39" spans="1:8" ht="14.25">
      <c r="A39" s="10"/>
      <c r="B39" s="11">
        <v>0</v>
      </c>
      <c r="C39" s="12"/>
      <c r="D39" s="27"/>
      <c r="E39" s="12"/>
      <c r="G39" s="51">
        <f>D39-B39</f>
        <v>0</v>
      </c>
      <c r="H39" s="52" t="e">
        <f>G39/D39</f>
        <v>#DIV/0!</v>
      </c>
    </row>
    <row r="40" spans="1:8" ht="14.25">
      <c r="A40" s="10" t="s">
        <v>30</v>
      </c>
      <c r="B40" s="20">
        <v>10000</v>
      </c>
      <c r="C40" s="12">
        <f>B40/($B$7+$B$10)</f>
        <v>0.02481389578163772</v>
      </c>
      <c r="D40" s="20">
        <v>6000</v>
      </c>
      <c r="E40" s="12">
        <f t="shared" si="1"/>
        <v>0.02</v>
      </c>
      <c r="F40" s="11"/>
      <c r="G40" s="51">
        <f>D40-B40</f>
        <v>-4000</v>
      </c>
      <c r="H40" s="52">
        <f>G40/D40</f>
        <v>-0.6666666666666666</v>
      </c>
    </row>
    <row r="41" spans="1:8" ht="14.25">
      <c r="A41" s="13" t="s">
        <v>31</v>
      </c>
      <c r="B41" s="28">
        <f>+B39+B40</f>
        <v>10000</v>
      </c>
      <c r="C41" s="12">
        <f>B41/($B$7+$B$10)</f>
        <v>0.02481389578163772</v>
      </c>
      <c r="D41" s="28">
        <f>+D39+D40</f>
        <v>6000</v>
      </c>
      <c r="E41" s="12">
        <f t="shared" si="1"/>
        <v>0.02</v>
      </c>
      <c r="F41" s="16"/>
      <c r="G41" s="51"/>
      <c r="H41" s="52"/>
    </row>
    <row r="42" spans="1:8" ht="14.25">
      <c r="A42" s="10" t="s">
        <v>32</v>
      </c>
      <c r="B42" s="11">
        <v>1000</v>
      </c>
      <c r="C42" s="12">
        <f>B42/($B$7+$B$10)</f>
        <v>0.0024813895781637717</v>
      </c>
      <c r="D42" s="11">
        <v>-11000</v>
      </c>
      <c r="E42" s="12">
        <f t="shared" si="1"/>
        <v>-0.03666666666666667</v>
      </c>
      <c r="F42" s="11"/>
      <c r="G42" s="51">
        <f>D42-B42</f>
        <v>-12000</v>
      </c>
      <c r="H42" s="52">
        <f>G42/D42</f>
        <v>1.0909090909090908</v>
      </c>
    </row>
    <row r="43" spans="1:8" ht="14.25">
      <c r="A43" s="19" t="s">
        <v>33</v>
      </c>
      <c r="B43" s="14">
        <f>+B31+B37+B42+B41</f>
        <v>104100</v>
      </c>
      <c r="C43" s="12">
        <f>B43/($B$7+$B$10)</f>
        <v>0.25831265508684864</v>
      </c>
      <c r="D43" s="14">
        <f>+D31+D37+D42+D41</f>
        <v>63000</v>
      </c>
      <c r="E43" s="12">
        <f t="shared" si="1"/>
        <v>0.21</v>
      </c>
      <c r="F43" s="15"/>
      <c r="G43" s="51"/>
      <c r="H43" s="52"/>
    </row>
    <row r="44" spans="1:8" ht="14.25">
      <c r="A44" s="19"/>
      <c r="B44" s="15"/>
      <c r="C44" s="12"/>
      <c r="E44" s="12"/>
      <c r="F44" s="16"/>
      <c r="G44" s="51"/>
      <c r="H44" s="52"/>
    </row>
    <row r="45" spans="1:8" ht="14.25">
      <c r="A45" s="10" t="s">
        <v>34</v>
      </c>
      <c r="B45" s="29">
        <v>47000</v>
      </c>
      <c r="C45" s="12">
        <f>B45/($B$7+$B$10)</f>
        <v>0.11662531017369727</v>
      </c>
      <c r="D45" s="11">
        <v>19000</v>
      </c>
      <c r="E45" s="12">
        <f t="shared" si="1"/>
        <v>0.06333333333333334</v>
      </c>
      <c r="G45" s="51">
        <f>D45-B45</f>
        <v>-28000</v>
      </c>
      <c r="H45" s="52">
        <f>G45/D45</f>
        <v>-1.4736842105263157</v>
      </c>
    </row>
    <row r="46" spans="1:8" ht="14.25">
      <c r="A46" s="10"/>
      <c r="B46" s="11"/>
      <c r="C46" s="12"/>
      <c r="E46" s="12"/>
      <c r="F46" s="16"/>
      <c r="G46" s="51"/>
      <c r="H46" s="52"/>
    </row>
    <row r="47" spans="1:8" ht="14.25">
      <c r="A47" s="19" t="s">
        <v>35</v>
      </c>
      <c r="B47" s="14">
        <f>B43-B45</f>
        <v>57100</v>
      </c>
      <c r="C47" s="12">
        <f>B47/($B$7+$B$10)</f>
        <v>0.14168734491315135</v>
      </c>
      <c r="D47" s="14">
        <f>D43-D45</f>
        <v>44000</v>
      </c>
      <c r="E47" s="12">
        <f t="shared" si="1"/>
        <v>0.14666666666666667</v>
      </c>
      <c r="G47" s="51"/>
      <c r="H47" s="52"/>
    </row>
    <row r="48" spans="1:8" ht="14.25">
      <c r="A48" s="19"/>
      <c r="B48" s="15"/>
      <c r="C48" s="12">
        <f>B48/($B$7+$B$10)</f>
        <v>0</v>
      </c>
      <c r="E48" s="12">
        <f t="shared" si="1"/>
        <v>0</v>
      </c>
      <c r="G48" s="51"/>
      <c r="H48" s="52"/>
    </row>
    <row r="49" spans="1:8" ht="14.25">
      <c r="A49" s="10" t="s">
        <v>36</v>
      </c>
      <c r="B49" s="15">
        <v>0</v>
      </c>
      <c r="C49" s="12">
        <f>B49/($B$7+$B$10)</f>
        <v>0</v>
      </c>
      <c r="D49" s="11">
        <v>72000</v>
      </c>
      <c r="E49" s="12">
        <f t="shared" si="1"/>
        <v>0.24</v>
      </c>
      <c r="G49" s="51">
        <f>D49-B49</f>
        <v>72000</v>
      </c>
      <c r="H49" s="52">
        <f>G49/D49</f>
        <v>1</v>
      </c>
    </row>
    <row r="50" spans="1:8" ht="14.25">
      <c r="A50" s="10"/>
      <c r="B50" s="15"/>
      <c r="C50" s="12"/>
      <c r="E50" s="12"/>
      <c r="G50" s="51"/>
      <c r="H50" s="53"/>
    </row>
    <row r="51" spans="1:8" ht="15" thickBot="1">
      <c r="A51" s="19" t="s">
        <v>37</v>
      </c>
      <c r="B51" s="30">
        <f>B47-B49</f>
        <v>57100</v>
      </c>
      <c r="C51" s="12">
        <f>B51/($B$7+$B$10)</f>
        <v>0.14168734491315135</v>
      </c>
      <c r="D51" s="54">
        <f>D47-D49</f>
        <v>-28000</v>
      </c>
      <c r="E51" s="12">
        <f t="shared" si="1"/>
        <v>-0.09333333333333334</v>
      </c>
      <c r="G51" s="51"/>
      <c r="H51" s="53"/>
    </row>
    <row r="52" spans="1:8" ht="16.5" thickBot="1" thickTop="1">
      <c r="A52" s="17"/>
      <c r="B52" s="55"/>
      <c r="C52" s="9"/>
      <c r="G52" s="56"/>
      <c r="H52" s="57"/>
    </row>
    <row r="53" spans="2:5" ht="14.25">
      <c r="B53" s="21"/>
      <c r="D53" s="21"/>
      <c r="E53" s="21"/>
    </row>
    <row r="54" ht="6.75" customHeight="1"/>
    <row r="63" spans="2:5" ht="15">
      <c r="B63" s="31"/>
      <c r="C63" s="9"/>
      <c r="D63" s="7"/>
      <c r="E63" s="7"/>
    </row>
    <row r="64" spans="2:5" ht="15">
      <c r="B64" s="32"/>
      <c r="C64" s="33"/>
      <c r="D64" s="32"/>
      <c r="E64" s="8"/>
    </row>
    <row r="66" spans="2:5" ht="14.25">
      <c r="B66" s="11"/>
      <c r="C66" s="12"/>
      <c r="D66" s="11"/>
      <c r="E66" s="11"/>
    </row>
    <row r="67" spans="2:5" ht="14.25">
      <c r="B67" s="11"/>
      <c r="C67" s="12"/>
      <c r="D67" s="11"/>
      <c r="E67" s="11"/>
    </row>
    <row r="68" spans="2:5" ht="14.25">
      <c r="B68" s="11"/>
      <c r="C68" s="12"/>
      <c r="D68" s="11"/>
      <c r="E68" s="11"/>
    </row>
    <row r="69" spans="2:5" ht="14.25">
      <c r="B69" s="11"/>
      <c r="C69" s="12"/>
      <c r="D69" s="11"/>
      <c r="E69" s="11"/>
    </row>
    <row r="70" spans="2:5" ht="14.25">
      <c r="B70" s="11"/>
      <c r="C70" s="12"/>
      <c r="D70" s="11"/>
      <c r="E70" s="11"/>
    </row>
    <row r="71" spans="2:5" ht="14.25">
      <c r="B71" s="11"/>
      <c r="C71" s="12"/>
      <c r="D71" s="11"/>
      <c r="E71" s="11"/>
    </row>
    <row r="72" spans="2:5" ht="14.25">
      <c r="B72" s="11"/>
      <c r="C72" s="12"/>
      <c r="D72" s="11"/>
      <c r="E72" s="11"/>
    </row>
    <row r="73" spans="2:5" ht="14.25">
      <c r="B73" s="11"/>
      <c r="C73" s="12"/>
      <c r="D73" s="11"/>
      <c r="E73" s="11"/>
    </row>
    <row r="74" spans="2:5" ht="14.25">
      <c r="B74" s="11"/>
      <c r="C74" s="12"/>
      <c r="D74" s="11"/>
      <c r="E74" s="11"/>
    </row>
    <row r="75" spans="2:5" ht="14.25">
      <c r="B75" s="11"/>
      <c r="C75" s="12"/>
      <c r="D75" s="11"/>
      <c r="E75" s="11"/>
    </row>
    <row r="76" spans="2:5" ht="14.25">
      <c r="B76" s="11"/>
      <c r="C76" s="12"/>
      <c r="D76" s="11"/>
      <c r="E76" s="11"/>
    </row>
    <row r="77" spans="2:5" ht="14.25">
      <c r="B77" s="11"/>
      <c r="C77" s="12"/>
      <c r="D77" s="11"/>
      <c r="E77" s="11"/>
    </row>
    <row r="78" spans="2:5" ht="14.25">
      <c r="B78" s="11"/>
      <c r="C78" s="12"/>
      <c r="D78" s="11"/>
      <c r="E78" s="11"/>
    </row>
    <row r="79" spans="2:5" ht="14.25">
      <c r="B79" s="11"/>
      <c r="C79" s="12"/>
      <c r="D79" s="11"/>
      <c r="E79" s="11"/>
    </row>
    <row r="80" spans="2:5" ht="14.25">
      <c r="B80" s="11"/>
      <c r="C80" s="12"/>
      <c r="D80" s="11"/>
      <c r="E80" s="11"/>
    </row>
    <row r="81" spans="2:5" ht="14.25">
      <c r="B81" s="11"/>
      <c r="C81" s="12"/>
      <c r="D81" s="11"/>
      <c r="E81" s="11"/>
    </row>
    <row r="82" spans="2:5" ht="14.25">
      <c r="B82" s="11"/>
      <c r="C82" s="12"/>
      <c r="D82" s="11"/>
      <c r="E82" s="11"/>
    </row>
    <row r="83" spans="2:5" ht="14.25">
      <c r="B83" s="11"/>
      <c r="C83" s="12"/>
      <c r="D83" s="11"/>
      <c r="E83" s="11"/>
    </row>
    <row r="84" spans="2:5" ht="14.25">
      <c r="B84" s="11"/>
      <c r="C84" s="12"/>
      <c r="D84" s="11"/>
      <c r="E84" s="11"/>
    </row>
    <row r="85" spans="2:5" ht="14.25">
      <c r="B85" s="11"/>
      <c r="C85" s="12"/>
      <c r="D85" s="11"/>
      <c r="E85" s="11"/>
    </row>
    <row r="86" spans="2:5" ht="14.25">
      <c r="B86" s="11"/>
      <c r="C86" s="12"/>
      <c r="D86" s="11"/>
      <c r="E86" s="11"/>
    </row>
    <row r="87" spans="2:5" ht="14.25">
      <c r="B87" s="11"/>
      <c r="C87" s="12"/>
      <c r="D87" s="11"/>
      <c r="E87" s="11"/>
    </row>
    <row r="88" spans="2:5" ht="14.25">
      <c r="B88" s="11"/>
      <c r="C88" s="12"/>
      <c r="D88" s="11"/>
      <c r="E88" s="11"/>
    </row>
    <row r="89" spans="2:5" ht="14.25">
      <c r="B89" s="11"/>
      <c r="C89" s="12"/>
      <c r="D89" s="11"/>
      <c r="E89" s="11"/>
    </row>
    <row r="90" spans="2:5" ht="14.25">
      <c r="B90" s="11"/>
      <c r="C90" s="12"/>
      <c r="D90" s="11"/>
      <c r="E90" s="11"/>
    </row>
    <row r="91" spans="2:5" ht="14.25">
      <c r="B91" s="11"/>
      <c r="C91" s="12"/>
      <c r="D91" s="11"/>
      <c r="E91" s="11"/>
    </row>
    <row r="92" spans="2:5" ht="14.25">
      <c r="B92" s="11"/>
      <c r="C92" s="12"/>
      <c r="D92" s="11"/>
      <c r="E92" s="11"/>
    </row>
    <row r="93" spans="2:5" ht="14.25">
      <c r="B93" s="11"/>
      <c r="C93" s="12"/>
      <c r="D93" s="11"/>
      <c r="E93" s="11"/>
    </row>
    <row r="94" spans="2:5" ht="14.25">
      <c r="B94" s="11"/>
      <c r="C94" s="12"/>
      <c r="D94" s="11"/>
      <c r="E94" s="11"/>
    </row>
    <row r="95" spans="2:5" ht="14.25">
      <c r="B95" s="11"/>
      <c r="C95" s="12"/>
      <c r="D95" s="11"/>
      <c r="E95" s="11"/>
    </row>
    <row r="96" spans="2:5" ht="14.25">
      <c r="B96" s="11"/>
      <c r="C96" s="12"/>
      <c r="D96" s="11"/>
      <c r="E96" s="11"/>
    </row>
    <row r="97" spans="2:5" ht="14.25">
      <c r="B97" s="11"/>
      <c r="C97" s="12"/>
      <c r="D97" s="11"/>
      <c r="E97" s="11"/>
    </row>
    <row r="98" spans="2:5" ht="14.25">
      <c r="B98" s="11"/>
      <c r="C98" s="12"/>
      <c r="D98" s="11"/>
      <c r="E98" s="11"/>
    </row>
    <row r="99" spans="2:5" ht="14.25">
      <c r="B99" s="11"/>
      <c r="C99" s="12"/>
      <c r="D99" s="11"/>
      <c r="E99" s="11"/>
    </row>
    <row r="100" spans="2:5" ht="14.25">
      <c r="B100" s="11"/>
      <c r="C100" s="12"/>
      <c r="D100" s="11"/>
      <c r="E100" s="11"/>
    </row>
    <row r="101" spans="2:5" ht="14.25">
      <c r="B101" s="11"/>
      <c r="C101" s="12"/>
      <c r="D101" s="11"/>
      <c r="E101" s="11"/>
    </row>
    <row r="102" spans="2:5" ht="14.25">
      <c r="B102" s="11"/>
      <c r="C102" s="12"/>
      <c r="D102" s="11"/>
      <c r="E102" s="11"/>
    </row>
    <row r="103" spans="2:5" ht="14.25">
      <c r="B103" s="11"/>
      <c r="C103" s="12"/>
      <c r="D103" s="11"/>
      <c r="E103" s="11"/>
    </row>
    <row r="104" spans="2:5" ht="14.25">
      <c r="B104" s="11"/>
      <c r="C104" s="12"/>
      <c r="D104" s="11"/>
      <c r="E104" s="11"/>
    </row>
    <row r="105" spans="2:5" ht="14.25">
      <c r="B105" s="11"/>
      <c r="C105" s="12"/>
      <c r="D105" s="11"/>
      <c r="E105" s="11"/>
    </row>
    <row r="106" spans="2:5" ht="14.25">
      <c r="B106" s="11"/>
      <c r="C106" s="12"/>
      <c r="D106" s="11"/>
      <c r="E106" s="11"/>
    </row>
    <row r="107" spans="2:5" ht="14.25">
      <c r="B107" s="14"/>
      <c r="C107" s="34"/>
      <c r="D107" s="14"/>
      <c r="E107" s="15"/>
    </row>
    <row r="108" spans="2:5" ht="14.25">
      <c r="B108" s="11"/>
      <c r="C108" s="12"/>
      <c r="D108" s="11"/>
      <c r="E108" s="11"/>
    </row>
    <row r="109" spans="2:5" ht="14.25">
      <c r="B109" s="11"/>
      <c r="C109" s="12"/>
      <c r="D109" s="11"/>
      <c r="E109" s="11"/>
    </row>
    <row r="110" spans="2:5" ht="14.25">
      <c r="B110" s="11"/>
      <c r="C110" s="12"/>
      <c r="D110" s="11"/>
      <c r="E110" s="11"/>
    </row>
    <row r="111" spans="2:5" ht="14.25">
      <c r="B111" s="11"/>
      <c r="C111" s="12"/>
      <c r="D111" s="11"/>
      <c r="E111" s="11"/>
    </row>
    <row r="112" spans="2:5" ht="14.25">
      <c r="B112" s="11"/>
      <c r="C112" s="12"/>
      <c r="D112" s="11"/>
      <c r="E112" s="11"/>
    </row>
    <row r="113" spans="2:5" ht="14.25">
      <c r="B113" s="11"/>
      <c r="C113" s="12"/>
      <c r="D113" s="11"/>
      <c r="E113" s="11"/>
    </row>
    <row r="114" spans="2:5" ht="14.25">
      <c r="B114" s="14"/>
      <c r="C114" s="34"/>
      <c r="D114" s="14"/>
      <c r="E114" s="15"/>
    </row>
    <row r="115" spans="2:3" ht="15">
      <c r="B115" s="18"/>
      <c r="C115" s="9"/>
    </row>
    <row r="116" spans="2:3" ht="15">
      <c r="B116" s="18"/>
      <c r="C116" s="9"/>
    </row>
    <row r="117" spans="2:3" ht="15">
      <c r="B117" s="18"/>
      <c r="C117" s="9"/>
    </row>
    <row r="118" spans="2:5" ht="14.25">
      <c r="B118" s="11"/>
      <c r="C118" s="12"/>
      <c r="D118" s="11"/>
      <c r="E118" s="11"/>
    </row>
    <row r="119" spans="2:5" ht="14.25">
      <c r="B119" s="11"/>
      <c r="C119" s="12"/>
      <c r="D119" s="11"/>
      <c r="E119" s="11"/>
    </row>
    <row r="120" spans="2:5" ht="14.25">
      <c r="B120" s="11"/>
      <c r="C120" s="12"/>
      <c r="D120" s="11"/>
      <c r="E120" s="11"/>
    </row>
    <row r="121" spans="2:5" ht="14.25">
      <c r="B121" s="11"/>
      <c r="C121" s="12"/>
      <c r="D121" s="11"/>
      <c r="E121" s="11"/>
    </row>
    <row r="122" spans="2:5" ht="14.25">
      <c r="B122" s="11"/>
      <c r="C122" s="12"/>
      <c r="D122" s="11"/>
      <c r="E122" s="11"/>
    </row>
    <row r="123" spans="2:5" ht="14.25">
      <c r="B123" s="11"/>
      <c r="C123" s="12"/>
      <c r="D123" s="11"/>
      <c r="E123" s="11"/>
    </row>
    <row r="124" spans="2:5" ht="14.25">
      <c r="B124" s="11"/>
      <c r="C124" s="12"/>
      <c r="D124" s="11"/>
      <c r="E124" s="11"/>
    </row>
    <row r="125" spans="2:5" ht="14.25">
      <c r="B125" s="20"/>
      <c r="C125" s="35"/>
      <c r="D125" s="20"/>
      <c r="E125" s="11"/>
    </row>
    <row r="126" spans="2:5" ht="14.25">
      <c r="B126" s="15"/>
      <c r="C126" s="36"/>
      <c r="D126" s="15"/>
      <c r="E126" s="15"/>
    </row>
    <row r="127" spans="2:5" ht="14.25">
      <c r="B127" s="11"/>
      <c r="C127" s="12"/>
      <c r="D127" s="11"/>
      <c r="E127" s="11"/>
    </row>
    <row r="128" spans="2:5" ht="14.25">
      <c r="B128" s="14"/>
      <c r="C128" s="34"/>
      <c r="D128" s="14"/>
      <c r="E128" s="15"/>
    </row>
    <row r="129" spans="2:3" ht="14.25">
      <c r="B129" s="15"/>
      <c r="C129" s="36"/>
    </row>
    <row r="130" spans="2:3" ht="15">
      <c r="B130" s="18"/>
      <c r="C130" s="9"/>
    </row>
    <row r="131" spans="2:5" ht="14.25">
      <c r="B131" s="22"/>
      <c r="C131" s="37"/>
      <c r="D131" s="21"/>
      <c r="E131" s="21"/>
    </row>
    <row r="132" spans="2:5" ht="14.25">
      <c r="B132" s="11"/>
      <c r="C132" s="12"/>
      <c r="D132" s="11"/>
      <c r="E132" s="11"/>
    </row>
    <row r="133" spans="2:5" ht="14.25">
      <c r="B133" s="11"/>
      <c r="C133" s="12"/>
      <c r="D133" s="11"/>
      <c r="E133" s="11"/>
    </row>
    <row r="134" spans="2:5" ht="15">
      <c r="B134" s="23"/>
      <c r="C134" s="38"/>
      <c r="D134" s="23"/>
      <c r="E134" s="24"/>
    </row>
    <row r="135" spans="2:3" ht="15">
      <c r="B135" s="26"/>
      <c r="C135" s="39"/>
    </row>
    <row r="136" spans="2:5" ht="14.25">
      <c r="B136" s="11"/>
      <c r="C136" s="12"/>
      <c r="D136" s="11"/>
      <c r="E136" s="11"/>
    </row>
    <row r="137" spans="2:3" ht="14.25">
      <c r="B137" s="11"/>
      <c r="C137" s="12"/>
    </row>
    <row r="138" spans="2:5" ht="14.25">
      <c r="B138" s="11"/>
      <c r="C138" s="12"/>
      <c r="D138" s="11"/>
      <c r="E138" s="11"/>
    </row>
    <row r="139" spans="2:5" ht="14.25">
      <c r="B139" s="11"/>
      <c r="C139" s="12"/>
      <c r="D139" s="11"/>
      <c r="E139" s="11"/>
    </row>
    <row r="140" spans="2:5" ht="14.25">
      <c r="B140" s="11"/>
      <c r="C140" s="12"/>
      <c r="D140" s="11"/>
      <c r="E140" s="11"/>
    </row>
    <row r="141" spans="2:5" ht="14.25">
      <c r="B141" s="20"/>
      <c r="C141" s="35"/>
      <c r="D141" s="20"/>
      <c r="E141" s="11"/>
    </row>
    <row r="142" spans="2:5" ht="14.25">
      <c r="B142" s="28"/>
      <c r="C142" s="40"/>
      <c r="D142" s="28"/>
      <c r="E142" s="28"/>
    </row>
    <row r="143" spans="2:5" ht="14.25">
      <c r="B143" s="11"/>
      <c r="C143" s="12"/>
      <c r="D143" s="11"/>
      <c r="E143" s="11"/>
    </row>
    <row r="144" spans="2:5" ht="14.25">
      <c r="B144" s="14"/>
      <c r="C144" s="34"/>
      <c r="D144" s="14"/>
      <c r="E144" s="15"/>
    </row>
    <row r="145" spans="2:5" ht="14.25">
      <c r="B145" s="11"/>
      <c r="C145" s="12"/>
      <c r="D145" s="27"/>
      <c r="E145" s="27"/>
    </row>
    <row r="146" spans="2:5" ht="14.25">
      <c r="B146" s="14"/>
      <c r="C146" s="34"/>
      <c r="D146" s="14"/>
      <c r="E146" s="15"/>
    </row>
    <row r="147" spans="2:3" ht="14.25">
      <c r="B147" s="15"/>
      <c r="C147" s="36"/>
    </row>
    <row r="148" spans="2:5" ht="14.25">
      <c r="B148" s="29"/>
      <c r="C148" s="41"/>
      <c r="D148" s="11"/>
      <c r="E148" s="11"/>
    </row>
    <row r="149" spans="2:3" ht="14.25">
      <c r="B149" s="11"/>
      <c r="C149" s="12"/>
    </row>
    <row r="150" spans="2:5" ht="14.25">
      <c r="B150" s="14"/>
      <c r="C150" s="34"/>
      <c r="D150" s="42"/>
      <c r="E150" s="43"/>
    </row>
    <row r="151" spans="2:3" ht="14.25">
      <c r="B151" s="15"/>
      <c r="C151" s="36"/>
    </row>
    <row r="152" spans="2:5" ht="14.25">
      <c r="B152" s="15"/>
      <c r="C152" s="36"/>
      <c r="D152" s="11"/>
      <c r="E152" s="11"/>
    </row>
    <row r="153" spans="2:3" ht="14.25">
      <c r="B153" s="15"/>
      <c r="C153" s="36"/>
    </row>
    <row r="154" spans="2:5" ht="15" thickBot="1">
      <c r="B154" s="30"/>
      <c r="C154" s="44"/>
      <c r="D154" s="54"/>
      <c r="E154" s="43"/>
    </row>
    <row r="155" ht="15" thickTop="1"/>
  </sheetData>
  <mergeCells count="1">
    <mergeCell ref="G4:H4"/>
  </mergeCells>
  <printOptions horizontalCentered="1"/>
  <pageMargins left="0.1" right="0.1" top="0.1" bottom="0.15" header="0.1" footer="0.02"/>
  <pageSetup fitToHeight="1" fitToWidth="1" horizontalDpi="600" verticalDpi="600" orientation="portrait" scale="72" r:id="rId2"/>
  <headerFooter alignWithMargins="0">
    <oddFooter xml:space="preserve">&amp;L
&amp;F&amp;C&amp;P&amp;R
&amp;D &amp;T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janigeo</dc:creator>
  <cp:keywords/>
  <dc:description/>
  <cp:lastModifiedBy>janigeo</cp:lastModifiedBy>
  <dcterms:created xsi:type="dcterms:W3CDTF">2007-07-11T13:19:06Z</dcterms:created>
  <dcterms:modified xsi:type="dcterms:W3CDTF">2007-07-11T13:34:50Z</dcterms:modified>
  <cp:category/>
  <cp:version/>
  <cp:contentType/>
  <cp:contentStatus/>
</cp:coreProperties>
</file>