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9120" firstSheet="1" activeTab="7"/>
  </bookViews>
  <sheets>
    <sheet name="E6-6" sheetId="1" r:id="rId1"/>
    <sheet name="E18-16" sheetId="2" r:id="rId2"/>
    <sheet name="E23-13" sheetId="3" r:id="rId3"/>
    <sheet name="E24-5" sheetId="4" r:id="rId4"/>
    <sheet name="P3-2" sheetId="5" r:id="rId5"/>
    <sheet name="P4-1" sheetId="6" r:id="rId6"/>
    <sheet name="P5-6" sheetId="7" r:id="rId7"/>
    <sheet name="Orig P24-1" sheetId="8" r:id="rId8"/>
    <sheet name="P24-1" sheetId="9" r:id="rId9"/>
  </sheets>
  <definedNames/>
  <calcPr fullCalcOnLoad="1"/>
</workbook>
</file>

<file path=xl/sharedStrings.xml><?xml version="1.0" encoding="utf-8"?>
<sst xmlns="http://schemas.openxmlformats.org/spreadsheetml/2006/main" count="312" uniqueCount="245">
  <si>
    <t>Jamie Villastrigo - Final Exam</t>
  </si>
  <si>
    <t>a</t>
  </si>
  <si>
    <t xml:space="preserve">FV </t>
  </si>
  <si>
    <t xml:space="preserve">     </t>
  </si>
  <si>
    <t>= 12,000(2.5937)</t>
  </si>
  <si>
    <t>= 31,124.40</t>
  </si>
  <si>
    <t>= 12,000(1.10)10</t>
  </si>
  <si>
    <t>b</t>
  </si>
  <si>
    <t>i</t>
  </si>
  <si>
    <t>FVA = 600,000 x 31.772</t>
  </si>
  <si>
    <t>FVA = 19,063,200</t>
  </si>
  <si>
    <r>
      <t xml:space="preserve">FVA =   W x </t>
    </r>
    <r>
      <rPr>
        <u val="single"/>
        <sz val="12"/>
        <rFont val="Times New Roman"/>
        <family val="1"/>
      </rPr>
      <t xml:space="preserve"> (1 + i)</t>
    </r>
    <r>
      <rPr>
        <u val="single"/>
        <vertAlign val="superscript"/>
        <sz val="12"/>
        <rFont val="Times New Roman"/>
        <family val="1"/>
      </rPr>
      <t>n</t>
    </r>
    <r>
      <rPr>
        <u val="single"/>
        <sz val="12"/>
        <rFont val="Times New Roman"/>
        <family val="1"/>
      </rPr>
      <t xml:space="preserve"> -  1</t>
    </r>
  </si>
  <si>
    <r>
      <t xml:space="preserve">FVA = 600,000 x </t>
    </r>
    <r>
      <rPr>
        <u val="single"/>
        <sz val="12"/>
        <rFont val="Times New Roman"/>
        <family val="1"/>
      </rPr>
      <t>(1 + 0.10)</t>
    </r>
    <r>
      <rPr>
        <u val="single"/>
        <vertAlign val="superscript"/>
        <sz val="12"/>
        <rFont val="Times New Roman"/>
        <family val="1"/>
      </rPr>
      <t>15</t>
    </r>
    <r>
      <rPr>
        <u val="single"/>
        <sz val="12"/>
        <rFont val="Times New Roman"/>
        <family val="1"/>
      </rPr>
      <t xml:space="preserve"> -  1</t>
    </r>
  </si>
  <si>
    <t>c</t>
  </si>
  <si>
    <t xml:space="preserve">PV </t>
  </si>
  <si>
    <t>= 70,000 x 0.4632</t>
  </si>
  <si>
    <t>= 32,424</t>
  </si>
  <si>
    <t>= 70,000/(1.08)10</t>
  </si>
  <si>
    <t>Jamie Villastrigo</t>
  </si>
  <si>
    <t>E18-16</t>
  </si>
  <si>
    <t>Cost recovery method</t>
  </si>
  <si>
    <t>2007 collected $100,000, cost recovered = $100,000, profit reported = 0</t>
  </si>
  <si>
    <t>2008 collected $ 60,000, cost recovered  = $50,000, profit reported = $10,000</t>
  </si>
  <si>
    <t>2009 collected $ 40,000, cost recovered = 0, profit reported = $40,000</t>
  </si>
  <si>
    <t xml:space="preserve"> b</t>
  </si>
  <si>
    <t>Installment sales method</t>
  </si>
  <si>
    <t>2007 collected $100,000 x (50,000 / 200,000) = $25,000</t>
  </si>
  <si>
    <t>2008 collected $60,000 x .25 = $15,000</t>
  </si>
  <si>
    <t xml:space="preserve">  2009 collected $40,000 x .25 = $10,000</t>
  </si>
  <si>
    <t>Net Cash Provided by Operating Activities</t>
  </si>
  <si>
    <t>Cash Flows from Investing Activities:</t>
  </si>
  <si>
    <t>Cash Flows from Operating Activities:</t>
  </si>
  <si>
    <t>Sale of equipment</t>
  </si>
  <si>
    <t>Net Cash Provided by Investing Activities</t>
  </si>
  <si>
    <t>Cash Flows from Financing Activities:</t>
  </si>
  <si>
    <t>Payment of Dividends</t>
  </si>
  <si>
    <t>Net Cash Provided by Financing Activities</t>
  </si>
  <si>
    <t>Net Increase (Decrease in Cash)</t>
  </si>
  <si>
    <t>Equipment</t>
  </si>
  <si>
    <t>Cash at Beginning of the  Period</t>
  </si>
  <si>
    <t>Cash at End of  the Period</t>
  </si>
  <si>
    <t>Retained Earnings</t>
  </si>
  <si>
    <t>Net Income</t>
  </si>
  <si>
    <t>Cash received from customers</t>
  </si>
  <si>
    <t>Cash payments:</t>
  </si>
  <si>
    <t>To suppliers</t>
  </si>
  <si>
    <t>Purchase of equipment</t>
  </si>
  <si>
    <t>Purchase of investments</t>
  </si>
  <si>
    <t>Brecker Inc</t>
  </si>
  <si>
    <t>For the Year Ended December 31, 2008</t>
  </si>
  <si>
    <t>Statement of Cash Flows</t>
  </si>
  <si>
    <t>Direct Method</t>
  </si>
  <si>
    <t>Cash Receipts:</t>
  </si>
  <si>
    <t>Operating expenses</t>
  </si>
  <si>
    <t xml:space="preserve"> Interest expense</t>
  </si>
  <si>
    <t xml:space="preserve">Income tax </t>
  </si>
  <si>
    <t>Total Cash Provided by Operating Activities</t>
  </si>
  <si>
    <t>Decrease in short term loan</t>
  </si>
  <si>
    <t>Decrease inlong term loan</t>
  </si>
  <si>
    <t>Total Cash Provided by Investing Activities</t>
  </si>
  <si>
    <t>Financing Activities:</t>
  </si>
  <si>
    <t>Dividends</t>
  </si>
  <si>
    <r>
      <t xml:space="preserve">The return on total asset ratio, commonly known as ROA, is an </t>
    </r>
    <r>
      <rPr>
        <sz val="12"/>
        <rFont val="Times New Roman"/>
        <family val="1"/>
      </rPr>
      <t>indicator of how profitable a company is relative to its total assets. ROA gives an idea as to how efficient management is at using its assets to generate earnings. </t>
    </r>
  </si>
  <si>
    <t>Depreciation Expenses</t>
  </si>
  <si>
    <t>Insurance Expense</t>
  </si>
  <si>
    <t>Prepaid Insurance</t>
  </si>
  <si>
    <t>Salary payable</t>
  </si>
  <si>
    <t>Accumulated Depreciation-Printing equipment</t>
  </si>
  <si>
    <t>Supplies Expenses</t>
  </si>
  <si>
    <t>Interest Expense</t>
  </si>
  <si>
    <t>Interest payable</t>
  </si>
  <si>
    <t>Unearned service Revenue</t>
  </si>
  <si>
    <t>Advertisement Revenue</t>
  </si>
  <si>
    <t>Salary Expense</t>
  </si>
  <si>
    <t>Account Receivable</t>
  </si>
  <si>
    <t>Dec 31 2007</t>
  </si>
  <si>
    <t>Expenses</t>
  </si>
  <si>
    <t>Supplies expense</t>
  </si>
  <si>
    <t>Insurance expense</t>
  </si>
  <si>
    <t>Salaries expense</t>
  </si>
  <si>
    <t>Statement of Retained Earnings</t>
  </si>
  <si>
    <t>Net earning</t>
  </si>
  <si>
    <t>Less: Dividend</t>
  </si>
  <si>
    <t>Balance Sheet</t>
  </si>
  <si>
    <t>Assets</t>
  </si>
  <si>
    <t>Cash</t>
  </si>
  <si>
    <t>Accounts receivable</t>
  </si>
  <si>
    <t>Prepaid insurance</t>
  </si>
  <si>
    <t>Total Assets</t>
  </si>
  <si>
    <t>Accounts payable</t>
  </si>
  <si>
    <t>Total Liabilities</t>
  </si>
  <si>
    <t>Owner's Equity:</t>
  </si>
  <si>
    <t>Total Owner's Equity</t>
  </si>
  <si>
    <t>Total Liabilities &amp; Owner's Equity</t>
  </si>
  <si>
    <t>Income Statement</t>
  </si>
  <si>
    <t>Amortization expense-</t>
  </si>
  <si>
    <t>Rent expense</t>
  </si>
  <si>
    <t>Accumulated amortization-</t>
  </si>
  <si>
    <t>Unearned   Revenue</t>
  </si>
  <si>
    <t>Note payable</t>
  </si>
  <si>
    <t>Common stock</t>
  </si>
  <si>
    <t>Retained earning</t>
  </si>
  <si>
    <t>Interest for 3 months</t>
  </si>
  <si>
    <t>Interest for the year=150X4</t>
  </si>
  <si>
    <t>Annual Rate of Interest</t>
  </si>
  <si>
    <t>Cash paid for salary in 2007</t>
  </si>
  <si>
    <t>Salary payable Dec 31,2007</t>
  </si>
  <si>
    <t>Salary expenses recorded for 2007</t>
  </si>
  <si>
    <t>Salary payable at Dec 31, 2006-Difference</t>
  </si>
  <si>
    <t xml:space="preserve"> Supplies Inventory</t>
  </si>
  <si>
    <t>Interest Payable</t>
  </si>
  <si>
    <t>Salary Payable</t>
  </si>
  <si>
    <t>Yount Advertising Agency</t>
  </si>
  <si>
    <t>For the  year ended December 31, 2007</t>
  </si>
  <si>
    <t>Retained earning-December 31, 2006</t>
  </si>
  <si>
    <t>Retained Earnings-December 31, 2007</t>
  </si>
  <si>
    <t>December 31, 2007</t>
  </si>
  <si>
    <t>Supplies</t>
  </si>
  <si>
    <t>Liabiliites and Stockholders' Equity</t>
  </si>
  <si>
    <t xml:space="preserve">Liabilities </t>
  </si>
  <si>
    <t>1 - Interest on Notes payable</t>
  </si>
  <si>
    <t>2  Salary payable at December 31, 2006</t>
  </si>
  <si>
    <t>a.</t>
  </si>
  <si>
    <t>Statement of Cash Flows- Indirect Method</t>
  </si>
  <si>
    <t xml:space="preserve">Net Income </t>
  </si>
  <si>
    <t>Adjustments to reconcile net income to net cash provided by Operating Activities::</t>
  </si>
  <si>
    <t>Increase in Accounts Receivable</t>
  </si>
  <si>
    <t>Sale of Common Stock</t>
  </si>
  <si>
    <t>Depreciation on Equipment</t>
  </si>
  <si>
    <t>For the Year Ended December 31, 2006</t>
  </si>
  <si>
    <t>Cash provided by Operating Activities</t>
  </si>
  <si>
    <t>Dividend paid</t>
  </si>
  <si>
    <t>Net Capital Expenditure Or Recoveries from sale of Property</t>
  </si>
  <si>
    <t>Sale of  investment</t>
  </si>
  <si>
    <t>Gain on sale of investment</t>
  </si>
  <si>
    <t>Redemption of  long term Note</t>
  </si>
  <si>
    <t xml:space="preserve">Free cash Flow= </t>
  </si>
  <si>
    <t>Balance sheet</t>
  </si>
  <si>
    <t>Liabilities</t>
  </si>
  <si>
    <t>Investments</t>
  </si>
  <si>
    <t>Plant (Net)</t>
  </si>
  <si>
    <t>Land</t>
  </si>
  <si>
    <t>Account payable</t>
  </si>
  <si>
    <t>Long term Note payable</t>
  </si>
  <si>
    <t xml:space="preserve">Cash current Debt coverage= </t>
  </si>
  <si>
    <t>0.67 times</t>
  </si>
  <si>
    <t>Alistair Cooke Inc.</t>
  </si>
  <si>
    <t>Purchase of land</t>
  </si>
  <si>
    <t>Liabilities &amp; Stockholders' Equity</t>
  </si>
  <si>
    <t>Stockholders' Equity</t>
  </si>
  <si>
    <t>Total Liabilities and Stockholder's Equity</t>
  </si>
  <si>
    <t>In 15 years the fund will not be large enough to retire the bonds. There will be a deficit of $936,800</t>
  </si>
  <si>
    <t>The company has a high current ration which indicates that most of its assets are liquid. In an effort to reduce risk, most creditors prefer companies that have high current ratios. If a company has a low current ratio, it assures shareholders that the company is using assets to grow the business.</t>
  </si>
  <si>
    <t>In determining a company's liquidity, the quick ratio does not include current inventory items such as cash, accounts receivable, and notes receivable) in its determination of a firm’s liquidity.</t>
  </si>
  <si>
    <t>If a company's current ratio is increasing while the acid test ratio is decreasing, the company's assets also increase. On the other hand, if the acid test ratio is decreasing, while the company increases assets, they may not be able to convert assets to cash quickly. This could expose the company to other financial problems.</t>
  </si>
  <si>
    <t>Financial leverage ratios measure the company's ability to manage long term debts.</t>
  </si>
  <si>
    <t xml:space="preserve"> The debt ratio is the ratio of long-term and current liabilities (debt that will be paid off within one year) to total assets. Long-term debt to assets on the other hand, is the ratio of long-term liabilities (those that won't be paid off in one year) to total assets.  </t>
  </si>
  <si>
    <t xml:space="preserve"> The lower the debt ratio, the less total debt the business has in comparison to its asset base. On the other hand, companies with high total debt ratios are in danger of  going bankrupt.  I</t>
  </si>
  <si>
    <t xml:space="preserve">The sales to fixed assets ratio is often called the asset turnover ratio. A low sales to fixed assets ratio is an indication that there is or has been an inefficient use of fixed assets (including plants and equipment), which may be caused by excess capacity or interruptions in the supply of raw materials. </t>
  </si>
  <si>
    <t>The Picasso Company has proven itself to be very effective in the management of its net investment in its plant and equipment.</t>
  </si>
  <si>
    <t>Statement of cash flows shows a company's capacity to finance new projects or possibly pay more dividends</t>
  </si>
  <si>
    <t>American Horse Company</t>
  </si>
  <si>
    <t>Multi-Step Income Statement</t>
  </si>
  <si>
    <t>For the Year Ended December 31, 2007</t>
  </si>
  <si>
    <t>Sales</t>
  </si>
  <si>
    <t>Cost of Goods Sold</t>
  </si>
  <si>
    <t>Gross Profit on Sales</t>
  </si>
  <si>
    <t>Operating Expenses</t>
  </si>
  <si>
    <t>Selling and Admin Expenses</t>
  </si>
  <si>
    <t>Income from operations</t>
  </si>
  <si>
    <t>Other Revenues and Gains</t>
  </si>
  <si>
    <t>Interest revenue</t>
  </si>
  <si>
    <t>Gainon sale of investments</t>
  </si>
  <si>
    <t>Other Expenses and Losses</t>
  </si>
  <si>
    <t>write off of goodwill</t>
  </si>
  <si>
    <t>Income before taxes</t>
  </si>
  <si>
    <t>Income tax</t>
  </si>
  <si>
    <t>Income from continuing operations</t>
  </si>
  <si>
    <t>Discontinued operations</t>
  </si>
  <si>
    <t>Loss on operations, net of tax</t>
  </si>
  <si>
    <t>Loss on disposal, net of tax</t>
  </si>
  <si>
    <t>Income before extraordinary item</t>
  </si>
  <si>
    <t>Extraordinary item - loss from flood</t>
  </si>
  <si>
    <t>Net income</t>
  </si>
  <si>
    <t>Earnings per share</t>
  </si>
  <si>
    <t>*earnings per share calculated at various income levels</t>
  </si>
  <si>
    <t>Retained Earnings Statement</t>
  </si>
  <si>
    <t>For the year ended December 31, 2007</t>
  </si>
  <si>
    <t>Retained earnings, January 1</t>
  </si>
  <si>
    <t>Add Net income</t>
  </si>
  <si>
    <t>Less Dividends</t>
  </si>
  <si>
    <t>Preferred stock</t>
  </si>
  <si>
    <t>Retained earnings, December 31</t>
  </si>
  <si>
    <t>As of December 3, 2006</t>
  </si>
  <si>
    <t>Assets:</t>
  </si>
  <si>
    <t>Current Assets:</t>
  </si>
  <si>
    <t>Trading Securities-At Fair Value</t>
  </si>
  <si>
    <t>Accounts Receivable</t>
  </si>
  <si>
    <t>Less: Allowance for Doubtful Accounts</t>
  </si>
  <si>
    <t>Inventories, At Lower of Average Cost or Market</t>
  </si>
  <si>
    <t>Prepaid Expenses</t>
  </si>
  <si>
    <t>Total Current Assets</t>
  </si>
  <si>
    <t>Long-term Investments</t>
  </si>
  <si>
    <t>Land Held for Future Use</t>
  </si>
  <si>
    <t>Cash Surrender Value of Life Insurance</t>
  </si>
  <si>
    <t>Property, Plant, &amp; Equipment:</t>
  </si>
  <si>
    <t>Building</t>
  </si>
  <si>
    <t>Less: Accumulated Depreciation-Building</t>
  </si>
  <si>
    <t>Office Equipment</t>
  </si>
  <si>
    <t>Less: Accumulated Depreciation-Office Equip.</t>
  </si>
  <si>
    <t>Total Propert, Plant, &amp; Equipment</t>
  </si>
  <si>
    <t>Intangible Assets:</t>
  </si>
  <si>
    <t>Goodwill</t>
  </si>
  <si>
    <t>Current Liabilities:</t>
  </si>
  <si>
    <t>Accounts Payable</t>
  </si>
  <si>
    <t>Bank Overdraft</t>
  </si>
  <si>
    <t>Notes Payable (Due Next Year)</t>
  </si>
  <si>
    <t>Rent Payable</t>
  </si>
  <si>
    <t>Total Current Liabilities</t>
  </si>
  <si>
    <t>Long-term Liabilities:</t>
  </si>
  <si>
    <t>Bonds Payable</t>
  </si>
  <si>
    <t>Add: Premium on Bonds Payable</t>
  </si>
  <si>
    <t>Pension Obligation</t>
  </si>
  <si>
    <t>Total Long-term Liabilities</t>
  </si>
  <si>
    <t>Stockholders' Equity:</t>
  </si>
  <si>
    <t>Common Stock, $1 Par, 400,000 share authorized; 290,000 shares issued</t>
  </si>
  <si>
    <t>Additional Paid-in Capital</t>
  </si>
  <si>
    <t>Total Stockholders' Equity</t>
  </si>
  <si>
    <t>Total Liabilities &amp; Stockholders' Equity</t>
  </si>
  <si>
    <t>Sabrina Corporation</t>
  </si>
  <si>
    <t>As of December 31, 2008</t>
  </si>
  <si>
    <t>As of Decebmer 31, 2008</t>
  </si>
  <si>
    <t>Inventories</t>
  </si>
  <si>
    <t>Notes receivable (short term)</t>
  </si>
  <si>
    <t>Unamortized bond discount</t>
  </si>
  <si>
    <t>Plant and Equipment</t>
  </si>
  <si>
    <t>Less: Accumulated Depreciation</t>
  </si>
  <si>
    <t>x</t>
  </si>
  <si>
    <t>Premium on common stock</t>
  </si>
  <si>
    <t>Notes Payable (Due 2010)</t>
  </si>
  <si>
    <t>Estimated income tax payable</t>
  </si>
  <si>
    <t>Bonds Payable (due 5/1/2013)</t>
  </si>
  <si>
    <t>Unearned revenue</t>
  </si>
  <si>
    <t>Dividends payable (cash)</t>
  </si>
  <si>
    <t>Common Stock, $10 Par, 200,000 share authorized; 184000 shares issued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</si>
</sst>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 #,##0.00_-;_-* &quot;-&quot;??_-;_-@_-"/>
    <numFmt numFmtId="169" formatCode="_-* #,##0_-;\-* #,##0_-;_-* &quot;-&quot;_-;_-@_-"/>
    <numFmt numFmtId="170" formatCode="_-&quot;$&quot;* #,##0.00_-;\-&quot;$&quot;* #,##0.00_-;_-&quot;$&quot;* &quot;-&quot;??_-;_-@_-"/>
    <numFmt numFmtId="171" formatCode="_-&quot;$&quot;* #,##0_-;\-&quot;$&quot;* #,##0_-;_-&quot;$&quot;* &quot;-&quot;_-;_-@_-"/>
    <numFmt numFmtId="172" formatCode="&quot;$&quot;#,##0"/>
    <numFmt numFmtId="173" formatCode="[$-409]dddd\,\ mmmm\ dd\,\ yyyy"/>
    <numFmt numFmtId="174" formatCode="00000"/>
    <numFmt numFmtId="175" formatCode="#,##0.00;[Red]#,##0.00"/>
  </numFmts>
  <fonts count="19">
    <font>
      <sz val="10"/>
      <name val="Arial"/>
      <family val="0"/>
    </font>
    <font>
      <sz val="12"/>
      <name val="Times New Roman"/>
      <family val="1"/>
    </font>
    <font>
      <u val="single"/>
      <sz val="12"/>
      <name val="Times New Roman"/>
      <family val="1"/>
    </font>
    <font>
      <u val="single"/>
      <vertAlign val="superscript"/>
      <sz val="12"/>
      <name val="Times New Roman"/>
      <family val="1"/>
    </font>
    <font>
      <u val="single"/>
      <sz val="10"/>
      <color indexed="12"/>
      <name val="Arial"/>
      <family val="0"/>
    </font>
    <font>
      <u val="single"/>
      <sz val="10"/>
      <color indexed="36"/>
      <name val="Arial"/>
      <family val="0"/>
    </font>
    <font>
      <b/>
      <sz val="12"/>
      <color indexed="12"/>
      <name val="Times New Roman"/>
      <family val="1"/>
    </font>
    <font>
      <b/>
      <sz val="10"/>
      <color indexed="12"/>
      <name val="Arial"/>
      <family val="0"/>
    </font>
    <font>
      <b/>
      <sz val="12"/>
      <color indexed="12"/>
      <name val="Arial"/>
      <family val="2"/>
    </font>
    <font>
      <b/>
      <sz val="12"/>
      <name val="Times New Roman"/>
      <family val="1"/>
    </font>
    <font>
      <b/>
      <sz val="10"/>
      <name val="Arial"/>
      <family val="0"/>
    </font>
    <font>
      <b/>
      <sz val="12"/>
      <name val="Arial"/>
      <family val="2"/>
    </font>
    <font>
      <u val="doubleAccounting"/>
      <sz val="12"/>
      <name val="Times New Roman"/>
      <family val="1"/>
    </font>
    <font>
      <sz val="8"/>
      <name val="Arial"/>
      <family val="0"/>
    </font>
    <font>
      <sz val="12"/>
      <color indexed="8"/>
      <name val="Times New Roman"/>
      <family val="1"/>
    </font>
    <font>
      <sz val="12"/>
      <name val="Arial"/>
      <family val="0"/>
    </font>
    <font>
      <sz val="12"/>
      <color indexed="63"/>
      <name val="Times New Roman"/>
      <family val="1"/>
    </font>
    <font>
      <b/>
      <u val="single"/>
      <sz val="12"/>
      <name val="Times New Roman"/>
      <family val="1"/>
    </font>
    <font>
      <b/>
      <u val="doubleAccounting"/>
      <sz val="12"/>
      <name val="Times New Roman"/>
      <family val="1"/>
    </font>
  </fonts>
  <fills count="4">
    <fill>
      <patternFill/>
    </fill>
    <fill>
      <patternFill patternType="gray125"/>
    </fill>
    <fill>
      <patternFill patternType="solid">
        <fgColor indexed="26"/>
        <bgColor indexed="64"/>
      </patternFill>
    </fill>
    <fill>
      <patternFill patternType="solid">
        <fgColor indexed="43"/>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1" fillId="0" borderId="0" xfId="0" applyFont="1" applyAlignment="1">
      <alignment horizontal="left" indent="10"/>
    </xf>
    <xf numFmtId="0" fontId="6" fillId="0" borderId="0" xfId="0" applyFont="1" applyBorder="1" applyAlignment="1">
      <alignment/>
    </xf>
    <xf numFmtId="0" fontId="7" fillId="0" borderId="0" xfId="0" applyFont="1" applyBorder="1" applyAlignment="1">
      <alignment/>
    </xf>
    <xf numFmtId="0" fontId="0" fillId="0" borderId="0" xfId="0" applyBorder="1" applyAlignment="1">
      <alignment/>
    </xf>
    <xf numFmtId="0" fontId="8" fillId="0" borderId="0" xfId="0" applyFont="1" applyBorder="1" applyAlignment="1">
      <alignment/>
    </xf>
    <xf numFmtId="3" fontId="0" fillId="0" borderId="0" xfId="0" applyNumberFormat="1" applyBorder="1" applyAlignment="1">
      <alignment/>
    </xf>
    <xf numFmtId="0" fontId="0" fillId="0" borderId="0" xfId="0" applyFont="1" applyBorder="1" applyAlignment="1">
      <alignment/>
    </xf>
    <xf numFmtId="0" fontId="1" fillId="0" borderId="0" xfId="0" applyFont="1" applyBorder="1" applyAlignment="1">
      <alignment horizontal="center"/>
    </xf>
    <xf numFmtId="3" fontId="1" fillId="0" borderId="0" xfId="0" applyNumberFormat="1" applyFont="1" applyBorder="1" applyAlignment="1">
      <alignment horizontal="center"/>
    </xf>
    <xf numFmtId="0" fontId="1" fillId="0" borderId="0" xfId="0" applyFont="1" applyBorder="1" applyAlignment="1">
      <alignment/>
    </xf>
    <xf numFmtId="3" fontId="1" fillId="0" borderId="0" xfId="0" applyNumberFormat="1" applyFont="1" applyBorder="1" applyAlignment="1">
      <alignment/>
    </xf>
    <xf numFmtId="39" fontId="0" fillId="0" borderId="0" xfId="0" applyNumberFormat="1" applyFont="1" applyBorder="1" applyAlignment="1">
      <alignment/>
    </xf>
    <xf numFmtId="39" fontId="1" fillId="0" borderId="0" xfId="0" applyNumberFormat="1" applyFont="1" applyBorder="1" applyAlignment="1">
      <alignment horizontal="center"/>
    </xf>
    <xf numFmtId="39" fontId="0" fillId="0" borderId="0" xfId="0" applyNumberFormat="1" applyFont="1" applyAlignment="1">
      <alignment/>
    </xf>
    <xf numFmtId="39" fontId="1" fillId="0" borderId="0" xfId="0" applyNumberFormat="1" applyFont="1" applyBorder="1" applyAlignment="1">
      <alignment/>
    </xf>
    <xf numFmtId="39" fontId="0" fillId="0" borderId="0" xfId="0" applyNumberFormat="1" applyFont="1" applyBorder="1" applyAlignment="1">
      <alignment/>
    </xf>
    <xf numFmtId="39" fontId="1" fillId="0" borderId="1" xfId="0" applyNumberFormat="1" applyFont="1" applyBorder="1" applyAlignment="1">
      <alignment horizontal="center"/>
    </xf>
    <xf numFmtId="39" fontId="0" fillId="0" borderId="1" xfId="0" applyNumberFormat="1" applyFont="1" applyBorder="1" applyAlignment="1">
      <alignment/>
    </xf>
    <xf numFmtId="39" fontId="1" fillId="0" borderId="0" xfId="0" applyNumberFormat="1" applyFont="1" applyBorder="1" applyAlignment="1">
      <alignment horizontal="right"/>
    </xf>
    <xf numFmtId="39" fontId="0" fillId="0" borderId="0" xfId="0" applyNumberFormat="1" applyFont="1" applyBorder="1" applyAlignment="1">
      <alignment horizontal="right"/>
    </xf>
    <xf numFmtId="39" fontId="12" fillId="0" borderId="0" xfId="0" applyNumberFormat="1" applyFont="1" applyBorder="1" applyAlignment="1">
      <alignment horizontal="center"/>
    </xf>
    <xf numFmtId="39" fontId="9" fillId="0" borderId="0" xfId="0" applyNumberFormat="1" applyFont="1" applyBorder="1" applyAlignment="1">
      <alignment horizontal="center"/>
    </xf>
    <xf numFmtId="39" fontId="9" fillId="0" borderId="0" xfId="0" applyNumberFormat="1" applyFont="1" applyBorder="1" applyAlignment="1">
      <alignment/>
    </xf>
    <xf numFmtId="39" fontId="10" fillId="0" borderId="0" xfId="0" applyNumberFormat="1" applyFont="1" applyBorder="1" applyAlignment="1">
      <alignment/>
    </xf>
    <xf numFmtId="39" fontId="11" fillId="0" borderId="0" xfId="0" applyNumberFormat="1" applyFont="1" applyBorder="1" applyAlignment="1">
      <alignment/>
    </xf>
    <xf numFmtId="39" fontId="0" fillId="0" borderId="0" xfId="0" applyNumberFormat="1" applyFont="1" applyBorder="1" applyAlignment="1">
      <alignment/>
    </xf>
    <xf numFmtId="39" fontId="0" fillId="0" borderId="0" xfId="0" applyNumberFormat="1" applyFont="1" applyAlignment="1">
      <alignment/>
    </xf>
    <xf numFmtId="39" fontId="1" fillId="0" borderId="1" xfId="0" applyNumberFormat="1" applyFont="1" applyBorder="1" applyAlignment="1">
      <alignment horizontal="right"/>
    </xf>
    <xf numFmtId="0" fontId="1" fillId="0" borderId="0" xfId="0" applyFont="1" applyBorder="1" applyAlignment="1">
      <alignment horizontal="left" indent="1"/>
    </xf>
    <xf numFmtId="39" fontId="1" fillId="0" borderId="2" xfId="0" applyNumberFormat="1" applyFont="1" applyBorder="1" applyAlignment="1">
      <alignment horizontal="right"/>
    </xf>
    <xf numFmtId="0" fontId="0" fillId="0" borderId="0" xfId="0" applyAlignment="1">
      <alignment horizontal="center"/>
    </xf>
    <xf numFmtId="0" fontId="1" fillId="0" borderId="0" xfId="0" applyFont="1" applyAlignment="1">
      <alignment wrapText="1"/>
    </xf>
    <xf numFmtId="0" fontId="14" fillId="0" borderId="0" xfId="0" applyFont="1" applyAlignment="1">
      <alignment wrapText="1"/>
    </xf>
    <xf numFmtId="3"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3" fontId="1" fillId="0" borderId="1" xfId="0" applyNumberFormat="1" applyFont="1" applyBorder="1" applyAlignment="1">
      <alignment/>
    </xf>
    <xf numFmtId="3" fontId="1" fillId="0" borderId="3" xfId="0" applyNumberFormat="1" applyFont="1" applyBorder="1" applyAlignment="1">
      <alignment/>
    </xf>
    <xf numFmtId="0" fontId="1" fillId="0" borderId="2" xfId="0" applyFont="1" applyBorder="1" applyAlignment="1">
      <alignment/>
    </xf>
    <xf numFmtId="3" fontId="15" fillId="0" borderId="0" xfId="0" applyNumberFormat="1" applyFont="1" applyAlignment="1">
      <alignment/>
    </xf>
    <xf numFmtId="3" fontId="2" fillId="0" borderId="0" xfId="0" applyNumberFormat="1" applyFont="1" applyBorder="1" applyAlignment="1">
      <alignment/>
    </xf>
    <xf numFmtId="0" fontId="1" fillId="0" borderId="0" xfId="0" applyFont="1" applyBorder="1" applyAlignment="1">
      <alignment horizontal="left"/>
    </xf>
    <xf numFmtId="172" fontId="1" fillId="0" borderId="3" xfId="0" applyNumberFormat="1" applyFont="1" applyBorder="1" applyAlignment="1">
      <alignment/>
    </xf>
    <xf numFmtId="9" fontId="1" fillId="0" borderId="0" xfId="21" applyNumberFormat="1" applyFont="1" applyBorder="1" applyAlignment="1">
      <alignment/>
    </xf>
    <xf numFmtId="0" fontId="0" fillId="0" borderId="0" xfId="0" applyFont="1" applyBorder="1" applyAlignment="1">
      <alignment/>
    </xf>
    <xf numFmtId="0" fontId="0" fillId="0" borderId="0" xfId="0" applyFont="1" applyAlignment="1">
      <alignment/>
    </xf>
    <xf numFmtId="6" fontId="1" fillId="0" borderId="0" xfId="0" applyNumberFormat="1" applyFont="1" applyBorder="1" applyAlignment="1">
      <alignment horizontal="center"/>
    </xf>
    <xf numFmtId="6" fontId="2" fillId="0" borderId="0" xfId="0" applyNumberFormat="1" applyFont="1" applyBorder="1" applyAlignment="1">
      <alignment horizontal="center"/>
    </xf>
    <xf numFmtId="16" fontId="1" fillId="0" borderId="0" xfId="0" applyNumberFormat="1" applyFont="1" applyBorder="1" applyAlignment="1">
      <alignment/>
    </xf>
    <xf numFmtId="39" fontId="1" fillId="0" borderId="3" xfId="0" applyNumberFormat="1" applyFont="1" applyBorder="1" applyAlignment="1">
      <alignment horizontal="right"/>
    </xf>
    <xf numFmtId="3" fontId="1" fillId="0" borderId="0" xfId="0" applyNumberFormat="1" applyFont="1" applyAlignment="1">
      <alignment/>
    </xf>
    <xf numFmtId="3" fontId="1" fillId="0" borderId="4" xfId="0" applyNumberFormat="1" applyFont="1" applyBorder="1" applyAlignment="1">
      <alignment/>
    </xf>
    <xf numFmtId="37" fontId="1" fillId="0" borderId="0" xfId="0" applyNumberFormat="1" applyFont="1" applyBorder="1" applyAlignment="1">
      <alignment horizontal="center"/>
    </xf>
    <xf numFmtId="3" fontId="2" fillId="0" borderId="0" xfId="0" applyNumberFormat="1" applyFont="1" applyBorder="1" applyAlignment="1">
      <alignment horizontal="center"/>
    </xf>
    <xf numFmtId="0" fontId="16" fillId="0" borderId="0" xfId="0" applyFont="1" applyAlignment="1">
      <alignment horizontal="left" indent="1"/>
    </xf>
    <xf numFmtId="0" fontId="16"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2" borderId="2" xfId="0" applyFill="1" applyBorder="1" applyAlignment="1">
      <alignment wrapText="1"/>
    </xf>
    <xf numFmtId="0" fontId="0" fillId="2" borderId="5" xfId="0" applyFill="1" applyBorder="1" applyAlignment="1">
      <alignment wrapText="1"/>
    </xf>
    <xf numFmtId="0" fontId="0" fillId="0" borderId="0" xfId="0" applyFont="1" applyAlignment="1">
      <alignment horizontal="center"/>
    </xf>
    <xf numFmtId="6" fontId="0" fillId="2" borderId="6" xfId="0" applyNumberFormat="1" applyFont="1" applyFill="1" applyBorder="1" applyAlignment="1">
      <alignment horizontal="right"/>
    </xf>
    <xf numFmtId="0" fontId="0" fillId="2" borderId="2" xfId="0" applyFill="1" applyBorder="1" applyAlignment="1">
      <alignment horizontal="left" wrapText="1" indent="1"/>
    </xf>
    <xf numFmtId="0" fontId="0" fillId="2" borderId="5" xfId="0" applyFill="1" applyBorder="1" applyAlignment="1">
      <alignment horizontal="left" wrapText="1" indent="1"/>
    </xf>
    <xf numFmtId="38" fontId="0" fillId="2" borderId="7" xfId="0" applyNumberFormat="1" applyFont="1" applyFill="1" applyBorder="1" applyAlignment="1">
      <alignment horizontal="right"/>
    </xf>
    <xf numFmtId="38" fontId="0" fillId="2" borderId="8" xfId="0" applyNumberFormat="1" applyFont="1" applyFill="1" applyBorder="1" applyAlignment="1">
      <alignment horizontal="right"/>
    </xf>
    <xf numFmtId="3" fontId="0" fillId="2" borderId="6" xfId="0" applyNumberFormat="1" applyFont="1" applyFill="1" applyBorder="1" applyAlignment="1">
      <alignment horizontal="right"/>
    </xf>
    <xf numFmtId="0" fontId="0" fillId="2" borderId="9" xfId="0" applyFont="1" applyFill="1" applyBorder="1" applyAlignment="1">
      <alignment horizontal="left"/>
    </xf>
    <xf numFmtId="3" fontId="0" fillId="3" borderId="6" xfId="0" applyNumberFormat="1" applyFont="1" applyFill="1" applyBorder="1" applyAlignment="1">
      <alignment horizontal="center"/>
    </xf>
    <xf numFmtId="3" fontId="0" fillId="3" borderId="6" xfId="0" applyNumberFormat="1" applyFont="1" applyFill="1" applyBorder="1" applyAlignment="1">
      <alignment horizontal="right"/>
    </xf>
    <xf numFmtId="0" fontId="0" fillId="2" borderId="0" xfId="0" applyFont="1" applyFill="1" applyBorder="1" applyAlignment="1">
      <alignment horizontal="left" wrapText="1" indent="1"/>
    </xf>
    <xf numFmtId="0" fontId="0" fillId="2" borderId="0" xfId="0" applyFill="1" applyBorder="1" applyAlignment="1">
      <alignment horizontal="left" wrapText="1" indent="1"/>
    </xf>
    <xf numFmtId="38" fontId="0" fillId="2" borderId="0" xfId="0" applyNumberFormat="1" applyFont="1" applyFill="1" applyBorder="1" applyAlignment="1">
      <alignment horizontal="right"/>
    </xf>
    <xf numFmtId="38" fontId="0" fillId="3" borderId="6" xfId="0" applyNumberFormat="1" applyFont="1" applyFill="1" applyBorder="1" applyAlignment="1">
      <alignment horizontal="right"/>
    </xf>
    <xf numFmtId="38" fontId="0" fillId="2" borderId="6" xfId="0" applyNumberFormat="1" applyFont="1" applyFill="1" applyBorder="1" applyAlignment="1">
      <alignment horizontal="right"/>
    </xf>
    <xf numFmtId="3" fontId="0" fillId="3" borderId="6" xfId="0" applyNumberFormat="1" applyFont="1" applyFill="1" applyBorder="1" applyAlignment="1">
      <alignment horizontal="center" wrapText="1"/>
    </xf>
    <xf numFmtId="0" fontId="0" fillId="3" borderId="9" xfId="0" applyFont="1" applyFill="1" applyBorder="1" applyAlignment="1">
      <alignment horizontal="left"/>
    </xf>
    <xf numFmtId="0" fontId="0" fillId="3" borderId="2" xfId="0" applyFont="1" applyFill="1" applyBorder="1" applyAlignment="1">
      <alignment horizontal="center" wrapText="1"/>
    </xf>
    <xf numFmtId="0" fontId="0" fillId="3" borderId="5" xfId="0" applyFont="1" applyFill="1" applyBorder="1" applyAlignment="1">
      <alignment horizontal="center" wrapText="1"/>
    </xf>
    <xf numFmtId="38" fontId="0" fillId="3" borderId="6" xfId="0" applyNumberFormat="1" applyFont="1" applyFill="1" applyBorder="1" applyAlignment="1">
      <alignment horizontal="center" wrapText="1"/>
    </xf>
    <xf numFmtId="3" fontId="0" fillId="3" borderId="6" xfId="0" applyNumberFormat="1" applyFill="1" applyBorder="1" applyAlignment="1">
      <alignment/>
    </xf>
    <xf numFmtId="38" fontId="0" fillId="2" borderId="10" xfId="0" applyNumberFormat="1" applyFont="1" applyFill="1" applyBorder="1" applyAlignment="1">
      <alignment horizontal="right"/>
    </xf>
    <xf numFmtId="8" fontId="0" fillId="2" borderId="11" xfId="0" applyNumberFormat="1" applyFont="1" applyFill="1" applyBorder="1" applyAlignment="1">
      <alignment horizontal="right"/>
    </xf>
    <xf numFmtId="0" fontId="0" fillId="3" borderId="6" xfId="0" applyFont="1" applyFill="1" applyBorder="1" applyAlignment="1">
      <alignment horizontal="left"/>
    </xf>
    <xf numFmtId="0" fontId="0" fillId="0" borderId="0" xfId="0" applyFont="1" applyAlignment="1">
      <alignment horizontal="left"/>
    </xf>
    <xf numFmtId="8" fontId="0" fillId="3" borderId="6" xfId="0" applyNumberFormat="1" applyFont="1" applyFill="1" applyBorder="1" applyAlignment="1">
      <alignment horizontal="right"/>
    </xf>
    <xf numFmtId="0" fontId="0" fillId="3" borderId="2" xfId="0" applyFont="1" applyFill="1" applyBorder="1" applyAlignment="1">
      <alignment horizontal="left"/>
    </xf>
    <xf numFmtId="0" fontId="0" fillId="3" borderId="5" xfId="0" applyFont="1" applyFill="1" applyBorder="1" applyAlignment="1">
      <alignment horizontal="left"/>
    </xf>
    <xf numFmtId="0" fontId="0" fillId="3" borderId="0" xfId="0" applyFont="1" applyFill="1" applyBorder="1" applyAlignment="1">
      <alignment horizontal="left"/>
    </xf>
    <xf numFmtId="8" fontId="0" fillId="3" borderId="0" xfId="0" applyNumberFormat="1" applyFont="1" applyFill="1" applyBorder="1" applyAlignment="1">
      <alignment horizontal="right"/>
    </xf>
    <xf numFmtId="0" fontId="0" fillId="0" borderId="0" xfId="0" applyFill="1" applyBorder="1" applyAlignment="1">
      <alignment/>
    </xf>
    <xf numFmtId="0" fontId="0" fillId="0" borderId="0" xfId="0" applyFill="1" applyBorder="1" applyAlignment="1">
      <alignment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wrapText="1"/>
    </xf>
    <xf numFmtId="0" fontId="0" fillId="3" borderId="12" xfId="0" applyFont="1"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3" fontId="0" fillId="0" borderId="0" xfId="0" applyNumberFormat="1" applyFill="1" applyBorder="1" applyAlignment="1">
      <alignment horizontal="left"/>
    </xf>
    <xf numFmtId="3" fontId="0" fillId="3" borderId="6" xfId="0" applyNumberFormat="1" applyFill="1" applyBorder="1" applyAlignment="1">
      <alignment/>
    </xf>
    <xf numFmtId="0" fontId="0" fillId="3" borderId="15" xfId="0" applyFont="1" applyFill="1" applyBorder="1" applyAlignment="1">
      <alignment horizontal="left"/>
    </xf>
    <xf numFmtId="0" fontId="0" fillId="3" borderId="1" xfId="0" applyFill="1" applyBorder="1" applyAlignment="1">
      <alignment horizontal="center"/>
    </xf>
    <xf numFmtId="0" fontId="0" fillId="3" borderId="16" xfId="0" applyFill="1" applyBorder="1" applyAlignment="1">
      <alignment horizontal="center"/>
    </xf>
    <xf numFmtId="3" fontId="0" fillId="0" borderId="0" xfId="0" applyNumberFormat="1"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0" fontId="0" fillId="3" borderId="6" xfId="0" applyFont="1" applyFill="1" applyBorder="1" applyAlignment="1">
      <alignment horizontal="left" indent="1"/>
    </xf>
    <xf numFmtId="0" fontId="0" fillId="3" borderId="6" xfId="0" applyFill="1" applyBorder="1" applyAlignment="1">
      <alignment horizontal="left" indent="1"/>
    </xf>
    <xf numFmtId="3" fontId="0" fillId="3" borderId="6" xfId="0" applyNumberFormat="1" applyFont="1" applyFill="1" applyBorder="1" applyAlignment="1">
      <alignment horizontal="right"/>
    </xf>
    <xf numFmtId="0" fontId="0" fillId="0" borderId="0" xfId="0" applyFill="1" applyBorder="1" applyAlignment="1">
      <alignment horizontal="left" wrapText="1" indent="2"/>
    </xf>
    <xf numFmtId="3" fontId="0" fillId="0" borderId="0" xfId="0" applyNumberFormat="1" applyFont="1" applyFill="1" applyBorder="1" applyAlignment="1">
      <alignment horizontal="right"/>
    </xf>
    <xf numFmtId="0" fontId="0" fillId="3" borderId="6" xfId="0" applyFont="1" applyFill="1" applyBorder="1" applyAlignment="1">
      <alignment horizontal="center"/>
    </xf>
    <xf numFmtId="3" fontId="0" fillId="3" borderId="17" xfId="0" applyNumberFormat="1" applyFont="1" applyFill="1" applyBorder="1" applyAlignment="1">
      <alignment horizontal="center"/>
    </xf>
    <xf numFmtId="0" fontId="0" fillId="0" borderId="0" xfId="0" applyFont="1" applyFill="1" applyBorder="1" applyAlignment="1">
      <alignment horizontal="left" wrapText="1" indent="1"/>
    </xf>
    <xf numFmtId="0" fontId="0" fillId="0" borderId="0" xfId="0" applyFill="1" applyBorder="1" applyAlignment="1">
      <alignment horizontal="left" wrapText="1" indent="1"/>
    </xf>
    <xf numFmtId="0" fontId="0" fillId="0" borderId="0" xfId="0" applyFont="1" applyFill="1" applyBorder="1" applyAlignment="1">
      <alignment horizontal="right"/>
    </xf>
    <xf numFmtId="6" fontId="0" fillId="0" borderId="0" xfId="0" applyNumberFormat="1" applyFont="1" applyFill="1" applyBorder="1" applyAlignment="1">
      <alignment horizontal="right"/>
    </xf>
    <xf numFmtId="0" fontId="0" fillId="0" borderId="0" xfId="0" applyFont="1" applyFill="1" applyBorder="1" applyAlignment="1">
      <alignment horizontal="left" indent="1"/>
    </xf>
    <xf numFmtId="0" fontId="0" fillId="0" borderId="0" xfId="0" applyFill="1" applyBorder="1" applyAlignment="1">
      <alignment horizontal="left" indent="1"/>
    </xf>
    <xf numFmtId="0" fontId="0" fillId="0" borderId="0" xfId="0" applyFont="1" applyFill="1" applyBorder="1" applyAlignment="1">
      <alignment horizontal="left" indent="2"/>
    </xf>
    <xf numFmtId="0" fontId="0" fillId="0" borderId="0" xfId="0" applyFill="1" applyBorder="1" applyAlignment="1">
      <alignment horizontal="left" indent="2"/>
    </xf>
    <xf numFmtId="0" fontId="0" fillId="2" borderId="9" xfId="0" applyFont="1" applyFill="1" applyBorder="1" applyAlignment="1">
      <alignment horizontal="left" wrapText="1" indent="1"/>
    </xf>
    <xf numFmtId="0" fontId="0" fillId="2" borderId="2" xfId="0" applyFill="1" applyBorder="1" applyAlignment="1">
      <alignment horizontal="left" wrapText="1" indent="1"/>
    </xf>
    <xf numFmtId="0" fontId="0" fillId="2" borderId="5" xfId="0" applyFill="1" applyBorder="1" applyAlignment="1">
      <alignment horizontal="left" wrapText="1" indent="1"/>
    </xf>
    <xf numFmtId="8" fontId="0" fillId="0" borderId="0" xfId="0" applyNumberFormat="1" applyFont="1" applyFill="1" applyBorder="1" applyAlignment="1">
      <alignment horizontal="right"/>
    </xf>
    <xf numFmtId="0" fontId="0" fillId="0" borderId="0" xfId="0" applyFill="1" applyAlignment="1">
      <alignment/>
    </xf>
    <xf numFmtId="0" fontId="1" fillId="0" borderId="0" xfId="0" applyFont="1" applyAlignment="1">
      <alignment horizontal="center"/>
    </xf>
    <xf numFmtId="0" fontId="10"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0" fillId="0" borderId="18" xfId="0" applyFont="1" applyBorder="1" applyAlignment="1">
      <alignment horizontal="center" wrapText="1"/>
    </xf>
    <xf numFmtId="0" fontId="0" fillId="0" borderId="18" xfId="0" applyBorder="1" applyAlignment="1">
      <alignment horizontal="center" wrapText="1"/>
    </xf>
    <xf numFmtId="0" fontId="0" fillId="0" borderId="19" xfId="0" applyFont="1" applyBorder="1" applyAlignment="1">
      <alignment horizontal="left" wrapText="1"/>
    </xf>
    <xf numFmtId="0" fontId="0" fillId="0" borderId="19" xfId="0" applyBorder="1" applyAlignment="1">
      <alignment wrapText="1"/>
    </xf>
    <xf numFmtId="0" fontId="0" fillId="2" borderId="9" xfId="0" applyFont="1" applyFill="1" applyBorder="1" applyAlignment="1">
      <alignment horizontal="left" wrapText="1"/>
    </xf>
    <xf numFmtId="0" fontId="0" fillId="2" borderId="2" xfId="0" applyFill="1" applyBorder="1" applyAlignment="1">
      <alignment wrapText="1"/>
    </xf>
    <xf numFmtId="0" fontId="0" fillId="2" borderId="5" xfId="0" applyFill="1" applyBorder="1" applyAlignment="1">
      <alignment wrapText="1"/>
    </xf>
    <xf numFmtId="0" fontId="0" fillId="0" borderId="0" xfId="0" applyFont="1" applyAlignment="1">
      <alignment horizontal="center"/>
    </xf>
    <xf numFmtId="0" fontId="9" fillId="0" borderId="0" xfId="0" applyFont="1" applyBorder="1" applyAlignment="1">
      <alignment/>
    </xf>
    <xf numFmtId="3" fontId="1" fillId="0" borderId="0" xfId="0" applyNumberFormat="1" applyFont="1" applyBorder="1" applyAlignment="1">
      <alignment horizontal="right"/>
    </xf>
    <xf numFmtId="172" fontId="1" fillId="0" borderId="0" xfId="0" applyNumberFormat="1" applyFont="1" applyBorder="1" applyAlignment="1">
      <alignment horizontal="right"/>
    </xf>
    <xf numFmtId="0" fontId="1" fillId="0" borderId="0" xfId="0" applyFont="1" applyBorder="1" applyAlignment="1">
      <alignment horizontal="left" indent="2"/>
    </xf>
    <xf numFmtId="3" fontId="1" fillId="0" borderId="1" xfId="0" applyNumberFormat="1" applyFont="1" applyBorder="1" applyAlignment="1">
      <alignment horizontal="right"/>
    </xf>
    <xf numFmtId="0" fontId="9" fillId="0" borderId="0" xfId="0" applyFont="1" applyBorder="1" applyAlignment="1">
      <alignment horizontal="left" indent="2"/>
    </xf>
    <xf numFmtId="3" fontId="9" fillId="0" borderId="0" xfId="0" applyNumberFormat="1" applyFont="1" applyBorder="1" applyAlignment="1">
      <alignment horizontal="right" indent="2"/>
    </xf>
    <xf numFmtId="0" fontId="1" fillId="0" borderId="0" xfId="0" applyFont="1" applyAlignment="1">
      <alignment horizontal="left" indent="2"/>
    </xf>
    <xf numFmtId="172" fontId="1" fillId="0" borderId="0" xfId="0" applyNumberFormat="1" applyFont="1" applyBorder="1" applyAlignment="1">
      <alignment/>
    </xf>
    <xf numFmtId="0" fontId="9" fillId="0" borderId="1" xfId="0" applyFont="1" applyBorder="1" applyAlignment="1">
      <alignment/>
    </xf>
    <xf numFmtId="3" fontId="9" fillId="0" borderId="0" xfId="0" applyNumberFormat="1" applyFont="1" applyBorder="1" applyAlignment="1">
      <alignment horizontal="right"/>
    </xf>
    <xf numFmtId="0" fontId="17" fillId="0" borderId="0" xfId="0" applyFont="1" applyBorder="1" applyAlignment="1">
      <alignment/>
    </xf>
    <xf numFmtId="0" fontId="9" fillId="0" borderId="0" xfId="0" applyFont="1" applyBorder="1" applyAlignment="1">
      <alignment vertical="center"/>
    </xf>
    <xf numFmtId="3" fontId="9" fillId="0" borderId="0" xfId="0" applyNumberFormat="1" applyFont="1" applyBorder="1" applyAlignment="1">
      <alignment horizontal="right" vertical="center"/>
    </xf>
    <xf numFmtId="3" fontId="1" fillId="0" borderId="0" xfId="0" applyNumberFormat="1" applyFont="1" applyBorder="1" applyAlignment="1">
      <alignment horizontal="right" vertical="center"/>
    </xf>
    <xf numFmtId="172" fontId="18" fillId="0" borderId="0" xfId="0" applyNumberFormat="1" applyFont="1" applyBorder="1" applyAlignment="1">
      <alignment horizontal="right"/>
    </xf>
    <xf numFmtId="172" fontId="1" fillId="0" borderId="0" xfId="0" applyNumberFormat="1" applyFont="1" applyAlignment="1">
      <alignment/>
    </xf>
    <xf numFmtId="0" fontId="1" fillId="0" borderId="0" xfId="0" applyFont="1" applyBorder="1" applyAlignment="1">
      <alignment horizontal="left" vertical="center" wrapText="1" indent="1"/>
    </xf>
    <xf numFmtId="172" fontId="1" fillId="0" borderId="0" xfId="0" applyNumberFormat="1" applyFont="1" applyBorder="1" applyAlignment="1">
      <alignment horizontal="right" vertical="center"/>
    </xf>
    <xf numFmtId="0" fontId="8" fillId="0" borderId="0" xfId="0" applyFont="1" applyBorder="1" applyAlignment="1">
      <alignment horizontal="center"/>
    </xf>
    <xf numFmtId="0" fontId="1" fillId="0" borderId="0" xfId="0" applyFont="1" applyBorder="1" applyAlignment="1">
      <alignment horizontal="center"/>
    </xf>
    <xf numFmtId="0" fontId="0" fillId="0" borderId="0" xfId="0" applyFont="1" applyAlignment="1">
      <alignment/>
    </xf>
    <xf numFmtId="49" fontId="1" fillId="0" borderId="0" xfId="0" applyNumberFormat="1" applyFont="1" applyBorder="1" applyAlignment="1">
      <alignment horizontal="center"/>
    </xf>
    <xf numFmtId="0" fontId="0" fillId="0" borderId="0" xfId="0" applyAlignment="1">
      <alignment horizontal="center"/>
    </xf>
    <xf numFmtId="0" fontId="0" fillId="2" borderId="9" xfId="0" applyFont="1" applyFill="1" applyBorder="1" applyAlignment="1">
      <alignment horizontal="left" wrapText="1" indent="2"/>
    </xf>
    <xf numFmtId="0" fontId="0" fillId="2" borderId="2" xfId="0" applyFill="1" applyBorder="1" applyAlignment="1">
      <alignment horizontal="left" wrapText="1" indent="2"/>
    </xf>
    <xf numFmtId="0" fontId="0" fillId="2" borderId="5" xfId="0" applyFill="1" applyBorder="1" applyAlignment="1">
      <alignment horizontal="left" wrapText="1" indent="2"/>
    </xf>
    <xf numFmtId="0" fontId="0" fillId="2" borderId="9" xfId="0" applyFont="1" applyFill="1" applyBorder="1" applyAlignment="1">
      <alignment horizontal="left" wrapText="1" indent="3"/>
    </xf>
    <xf numFmtId="0" fontId="0" fillId="2" borderId="2" xfId="0" applyFill="1" applyBorder="1" applyAlignment="1">
      <alignment horizontal="left" wrapText="1" indent="3"/>
    </xf>
    <xf numFmtId="0" fontId="0" fillId="2" borderId="5" xfId="0" applyFill="1" applyBorder="1" applyAlignment="1">
      <alignment horizontal="left" wrapText="1" indent="3"/>
    </xf>
    <xf numFmtId="0" fontId="0" fillId="0" borderId="0" xfId="0" applyFont="1" applyBorder="1" applyAlignment="1">
      <alignment horizontal="center"/>
    </xf>
    <xf numFmtId="0" fontId="0" fillId="2" borderId="9" xfId="0" applyFont="1" applyFill="1" applyBorder="1" applyAlignment="1">
      <alignment horizontal="left"/>
    </xf>
    <xf numFmtId="0" fontId="0" fillId="0" borderId="2" xfId="0" applyBorder="1" applyAlignment="1">
      <alignment/>
    </xf>
    <xf numFmtId="0" fontId="0" fillId="0" borderId="5" xfId="0" applyBorder="1" applyAlignment="1">
      <alignment/>
    </xf>
    <xf numFmtId="0" fontId="10"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ont="1" applyFill="1" applyBorder="1" applyAlignment="1">
      <alignment horizontal="left" wrapText="1"/>
    </xf>
    <xf numFmtId="3" fontId="0" fillId="0" borderId="0" xfId="0" applyNumberFormat="1" applyFont="1" applyFill="1" applyBorder="1" applyAlignment="1">
      <alignment horizontal="center"/>
    </xf>
    <xf numFmtId="0" fontId="0" fillId="3" borderId="6" xfId="0" applyFont="1" applyFill="1" applyBorder="1" applyAlignment="1">
      <alignment horizontal="left" wrapText="1" indent="1"/>
    </xf>
    <xf numFmtId="0" fontId="0" fillId="3" borderId="6" xfId="0" applyFill="1" applyBorder="1" applyAlignment="1">
      <alignment horizontal="left" wrapText="1" indent="1"/>
    </xf>
    <xf numFmtId="0" fontId="0" fillId="0" borderId="0" xfId="0" applyFont="1" applyFill="1" applyBorder="1" applyAlignment="1">
      <alignment horizontal="left" wrapText="1" indent="2"/>
    </xf>
    <xf numFmtId="0" fontId="0" fillId="0" borderId="0" xfId="0" applyFill="1" applyBorder="1" applyAlignment="1">
      <alignment horizontal="left" wrapText="1" indent="2"/>
    </xf>
    <xf numFmtId="0" fontId="0" fillId="0" borderId="0" xfId="0" applyFont="1" applyFill="1" applyBorder="1" applyAlignment="1">
      <alignment horizontal="left" wrapText="1" indent="1"/>
    </xf>
    <xf numFmtId="0" fontId="0" fillId="0" borderId="0" xfId="0" applyFill="1" applyBorder="1" applyAlignment="1">
      <alignment horizontal="left" wrapText="1" indent="1"/>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Alignment="1">
      <alignment/>
    </xf>
    <xf numFmtId="0" fontId="9" fillId="0" borderId="0" xfId="0" applyFont="1" applyBorder="1" applyAlignment="1">
      <alignment horizontal="center"/>
    </xf>
    <xf numFmtId="0" fontId="9" fillId="0" borderId="0" xfId="0" applyFont="1" applyAlignment="1">
      <alignment horizontal="center"/>
    </xf>
    <xf numFmtId="49" fontId="9" fillId="0" borderId="0" xfId="0" applyNumberFormat="1" applyFont="1" applyAlignment="1">
      <alignment horizontal="center"/>
    </xf>
    <xf numFmtId="0" fontId="9" fillId="0" borderId="2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3"/>
  <sheetViews>
    <sheetView workbookViewId="0" topLeftCell="A1">
      <selection activeCell="C23" sqref="C23"/>
    </sheetView>
  </sheetViews>
  <sheetFormatPr defaultColWidth="9.140625" defaultRowHeight="12.75"/>
  <cols>
    <col min="3" max="3" width="19.421875" style="0" customWidth="1"/>
  </cols>
  <sheetData>
    <row r="1" ht="12.75">
      <c r="A1" t="s">
        <v>0</v>
      </c>
    </row>
    <row r="3" spans="1:4" ht="15.75">
      <c r="A3" t="s">
        <v>1</v>
      </c>
      <c r="B3" s="1" t="s">
        <v>2</v>
      </c>
      <c r="C3" s="1" t="s">
        <v>6</v>
      </c>
      <c r="D3" s="1"/>
    </row>
    <row r="4" spans="2:4" ht="15.75">
      <c r="B4" s="1" t="s">
        <v>3</v>
      </c>
      <c r="C4" s="1" t="s">
        <v>4</v>
      </c>
      <c r="D4" s="1"/>
    </row>
    <row r="5" spans="3:4" ht="15.75">
      <c r="C5" s="1" t="s">
        <v>5</v>
      </c>
      <c r="D5" s="1"/>
    </row>
    <row r="8" spans="1:6" ht="18.75">
      <c r="A8" t="s">
        <v>7</v>
      </c>
      <c r="B8" s="1" t="s">
        <v>11</v>
      </c>
      <c r="C8" s="1"/>
      <c r="D8" s="1"/>
      <c r="E8" s="1"/>
      <c r="F8" s="1"/>
    </row>
    <row r="9" spans="2:6" ht="15.75">
      <c r="B9" s="2" t="s">
        <v>8</v>
      </c>
      <c r="C9" s="1"/>
      <c r="D9" s="2"/>
      <c r="E9" s="1"/>
      <c r="F9" s="1"/>
    </row>
    <row r="10" spans="2:6" ht="15.75">
      <c r="B10" s="1"/>
      <c r="C10" s="1"/>
      <c r="D10" s="1"/>
      <c r="E10" s="1"/>
      <c r="F10" s="1"/>
    </row>
    <row r="11" spans="2:6" ht="18.75">
      <c r="B11" s="1" t="s">
        <v>12</v>
      </c>
      <c r="C11" s="1"/>
      <c r="D11" s="1"/>
      <c r="E11" s="1"/>
      <c r="F11" s="1"/>
    </row>
    <row r="12" spans="2:6" ht="15.75">
      <c r="B12" s="1">
        <v>0.1</v>
      </c>
      <c r="C12" s="1"/>
      <c r="D12" s="1"/>
      <c r="E12" s="1"/>
      <c r="F12" s="1"/>
    </row>
    <row r="13" spans="2:6" ht="15.75">
      <c r="B13" s="1"/>
      <c r="C13" s="1"/>
      <c r="D13" s="1"/>
      <c r="E13" s="1"/>
      <c r="F13" s="1"/>
    </row>
    <row r="14" spans="2:6" ht="15.75">
      <c r="B14" s="1" t="s">
        <v>9</v>
      </c>
      <c r="C14" s="1"/>
      <c r="D14" s="1"/>
      <c r="E14" s="1"/>
      <c r="F14" s="1"/>
    </row>
    <row r="15" spans="2:6" ht="15.75">
      <c r="B15" s="1"/>
      <c r="C15" s="1"/>
      <c r="D15" s="1"/>
      <c r="E15" s="1"/>
      <c r="F15" s="1"/>
    </row>
    <row r="16" spans="2:6" ht="15.75">
      <c r="B16" s="1" t="s">
        <v>10</v>
      </c>
      <c r="C16" s="1"/>
      <c r="D16" s="1"/>
      <c r="E16" s="1"/>
      <c r="F16" s="1"/>
    </row>
    <row r="17" spans="2:6" ht="15.75">
      <c r="B17" s="1"/>
      <c r="C17" s="1"/>
      <c r="D17" s="1"/>
      <c r="E17" s="1"/>
      <c r="F17" s="1"/>
    </row>
    <row r="18" ht="15.75">
      <c r="B18" s="1" t="s">
        <v>151</v>
      </c>
    </row>
    <row r="20" spans="1:3" ht="15.75">
      <c r="A20" t="s">
        <v>13</v>
      </c>
      <c r="B20" s="1" t="s">
        <v>14</v>
      </c>
      <c r="C20" s="1" t="s">
        <v>17</v>
      </c>
    </row>
    <row r="21" spans="2:3" ht="15.75">
      <c r="B21" s="1" t="s">
        <v>3</v>
      </c>
      <c r="C21" s="1" t="s">
        <v>15</v>
      </c>
    </row>
    <row r="22" ht="15.75">
      <c r="C22" s="1" t="s">
        <v>16</v>
      </c>
    </row>
    <row r="23" spans="2:3" ht="15.75">
      <c r="B23" s="1"/>
      <c r="C23" s="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G9" sqref="G9"/>
    </sheetView>
  </sheetViews>
  <sheetFormatPr defaultColWidth="9.140625" defaultRowHeight="12.75"/>
  <sheetData>
    <row r="1" s="1" customFormat="1" ht="15.75">
      <c r="A1" s="1" t="s">
        <v>18</v>
      </c>
    </row>
    <row r="2" s="1" customFormat="1" ht="15.75"/>
    <row r="3" s="1" customFormat="1" ht="15.75">
      <c r="A3" s="1" t="s">
        <v>19</v>
      </c>
    </row>
    <row r="4" s="1" customFormat="1" ht="15.75"/>
    <row r="5" spans="1:2" s="1" customFormat="1" ht="15.75">
      <c r="A5" s="1" t="s">
        <v>1</v>
      </c>
      <c r="B5" s="56" t="s">
        <v>20</v>
      </c>
    </row>
    <row r="6" s="1" customFormat="1" ht="15.75">
      <c r="B6" s="56" t="s">
        <v>21</v>
      </c>
    </row>
    <row r="7" s="1" customFormat="1" ht="15.75">
      <c r="B7" s="56" t="s">
        <v>22</v>
      </c>
    </row>
    <row r="8" s="1" customFormat="1" ht="15.75">
      <c r="B8" s="56" t="s">
        <v>23</v>
      </c>
    </row>
    <row r="9" s="1" customFormat="1" ht="15.75"/>
    <row r="10" s="1" customFormat="1" ht="15.75"/>
    <row r="11" spans="1:2" s="1" customFormat="1" ht="15.75">
      <c r="A11" s="1" t="s">
        <v>24</v>
      </c>
      <c r="B11" s="56" t="s">
        <v>25</v>
      </c>
    </row>
    <row r="12" s="1" customFormat="1" ht="15.75">
      <c r="B12" s="56" t="s">
        <v>26</v>
      </c>
    </row>
    <row r="13" s="1" customFormat="1" ht="15.75">
      <c r="B13" s="56" t="s">
        <v>27</v>
      </c>
    </row>
    <row r="14" s="1" customFormat="1" ht="15.75">
      <c r="B14" s="57" t="s">
        <v>28</v>
      </c>
    </row>
    <row r="15" s="1" customFormat="1" 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08"/>
  <sheetViews>
    <sheetView workbookViewId="0" topLeftCell="A16">
      <selection activeCell="B21" sqref="B21"/>
    </sheetView>
  </sheetViews>
  <sheetFormatPr defaultColWidth="9.140625" defaultRowHeight="12.75"/>
  <cols>
    <col min="1" max="1" width="46.421875" style="0" customWidth="1"/>
    <col min="2" max="2" width="16.7109375" style="28" customWidth="1"/>
    <col min="3" max="3" width="16.28125" style="28" customWidth="1"/>
    <col min="4" max="4" width="21.28125" style="0" customWidth="1"/>
  </cols>
  <sheetData>
    <row r="1" spans="1:3" s="5" customFormat="1" ht="12.75">
      <c r="A1" s="5" t="s">
        <v>18</v>
      </c>
      <c r="B1" s="13"/>
      <c r="C1" s="13"/>
    </row>
    <row r="2" spans="1:3" s="5" customFormat="1" ht="12.75">
      <c r="A2" s="8"/>
      <c r="B2" s="13"/>
      <c r="C2" s="13"/>
    </row>
    <row r="3" spans="1:4" s="5" customFormat="1" ht="15.75">
      <c r="A3" s="163" t="s">
        <v>48</v>
      </c>
      <c r="B3" s="163"/>
      <c r="C3" s="164"/>
      <c r="D3" s="4"/>
    </row>
    <row r="4" spans="1:4" s="5" customFormat="1" ht="15.75">
      <c r="A4" s="163" t="s">
        <v>50</v>
      </c>
      <c r="B4" s="163"/>
      <c r="C4" s="164"/>
      <c r="D4" s="4"/>
    </row>
    <row r="5" spans="1:4" s="5" customFormat="1" ht="15.75">
      <c r="A5" s="163" t="s">
        <v>49</v>
      </c>
      <c r="B5" s="163"/>
      <c r="C5" s="164"/>
      <c r="D5" s="4"/>
    </row>
    <row r="6" spans="1:4" s="5" customFormat="1" ht="15.75">
      <c r="A6" s="163" t="s">
        <v>51</v>
      </c>
      <c r="B6" s="164"/>
      <c r="C6" s="164"/>
      <c r="D6" s="4"/>
    </row>
    <row r="7" spans="1:4" s="5" customFormat="1" ht="15.75">
      <c r="A7" s="9"/>
      <c r="B7" s="14"/>
      <c r="C7" s="15"/>
      <c r="D7" s="4"/>
    </row>
    <row r="8" spans="1:4" s="5" customFormat="1" ht="15.75">
      <c r="A8" s="11" t="s">
        <v>31</v>
      </c>
      <c r="B8" s="16"/>
      <c r="C8" s="17"/>
      <c r="D8" s="4"/>
    </row>
    <row r="9" spans="1:4" s="5" customFormat="1" ht="15.75">
      <c r="A9" s="11" t="s">
        <v>52</v>
      </c>
      <c r="B9" s="16"/>
      <c r="C9" s="17"/>
      <c r="D9" s="4"/>
    </row>
    <row r="10" spans="1:4" s="5" customFormat="1" ht="15.75">
      <c r="A10" s="30" t="s">
        <v>43</v>
      </c>
      <c r="B10" s="14"/>
      <c r="C10" s="17">
        <v>327150</v>
      </c>
      <c r="D10" s="4"/>
    </row>
    <row r="11" spans="1:4" s="5" customFormat="1" ht="15.75">
      <c r="A11" s="30" t="s">
        <v>44</v>
      </c>
      <c r="B11" s="14"/>
      <c r="C11" s="17"/>
      <c r="D11" s="4"/>
    </row>
    <row r="12" spans="1:4" s="5" customFormat="1" ht="15.75">
      <c r="A12" s="30" t="s">
        <v>45</v>
      </c>
      <c r="B12" s="14">
        <v>149000</v>
      </c>
      <c r="C12" s="17"/>
      <c r="D12" s="4"/>
    </row>
    <row r="13" spans="1:4" s="5" customFormat="1" ht="15.75">
      <c r="A13" s="30" t="s">
        <v>53</v>
      </c>
      <c r="B13" s="14">
        <v>89000</v>
      </c>
      <c r="C13" s="17"/>
      <c r="D13" s="4"/>
    </row>
    <row r="14" spans="1:4" s="5" customFormat="1" ht="15.75">
      <c r="A14" s="30" t="s">
        <v>54</v>
      </c>
      <c r="B14" s="14">
        <v>11400</v>
      </c>
      <c r="C14" s="17"/>
      <c r="D14" s="4"/>
    </row>
    <row r="15" spans="1:4" s="5" customFormat="1" ht="15.75">
      <c r="A15" s="30" t="s">
        <v>55</v>
      </c>
      <c r="B15" s="18">
        <v>8750</v>
      </c>
      <c r="C15" s="19">
        <v>258150</v>
      </c>
      <c r="D15" s="4"/>
    </row>
    <row r="16" spans="1:4" s="5" customFormat="1" ht="15.75">
      <c r="A16" s="11" t="s">
        <v>56</v>
      </c>
      <c r="B16" s="17"/>
      <c r="C16" s="20">
        <v>69000</v>
      </c>
      <c r="D16" s="4"/>
    </row>
    <row r="17" spans="2:4" s="5" customFormat="1" ht="15.75">
      <c r="B17" s="14"/>
      <c r="C17" s="21"/>
      <c r="D17" s="4"/>
    </row>
    <row r="18" spans="1:4" s="5" customFormat="1" ht="15.75">
      <c r="A18" s="11" t="s">
        <v>30</v>
      </c>
      <c r="B18" s="14"/>
      <c r="C18" s="21"/>
      <c r="D18" s="4"/>
    </row>
    <row r="19" spans="1:4" s="5" customFormat="1" ht="15.75">
      <c r="A19" s="30" t="s">
        <v>32</v>
      </c>
      <c r="B19" s="14">
        <v>8000</v>
      </c>
      <c r="C19" s="21"/>
      <c r="D19" s="4"/>
    </row>
    <row r="20" spans="1:4" s="5" customFormat="1" ht="15.75">
      <c r="A20" s="30" t="s">
        <v>46</v>
      </c>
      <c r="B20" s="14">
        <v>-44000</v>
      </c>
      <c r="C20" s="21"/>
      <c r="D20" s="4"/>
    </row>
    <row r="21" spans="1:4" s="5" customFormat="1" ht="15.75">
      <c r="A21" s="30" t="s">
        <v>47</v>
      </c>
      <c r="B21" s="14">
        <v>-17000</v>
      </c>
      <c r="C21" s="21"/>
      <c r="D21" s="4"/>
    </row>
    <row r="22" spans="1:4" s="5" customFormat="1" ht="15.75">
      <c r="A22" s="30" t="s">
        <v>57</v>
      </c>
      <c r="B22" s="14">
        <v>-2000</v>
      </c>
      <c r="C22" s="21"/>
      <c r="D22" s="4"/>
    </row>
    <row r="23" spans="1:4" s="5" customFormat="1" ht="15.75">
      <c r="A23" s="30" t="s">
        <v>58</v>
      </c>
      <c r="B23" s="18">
        <v>-9000</v>
      </c>
      <c r="C23" s="21"/>
      <c r="D23" s="4"/>
    </row>
    <row r="24" spans="1:4" s="5" customFormat="1" ht="15.75">
      <c r="A24" s="11" t="s">
        <v>59</v>
      </c>
      <c r="B24" s="17"/>
      <c r="C24" s="20">
        <v>-64000</v>
      </c>
      <c r="D24" s="4"/>
    </row>
    <row r="25" spans="1:4" s="5" customFormat="1" ht="15.75">
      <c r="A25" s="11"/>
      <c r="B25" s="17"/>
      <c r="C25" s="20"/>
      <c r="D25" s="4"/>
    </row>
    <row r="26" spans="1:4" s="5" customFormat="1" ht="15.75">
      <c r="A26" s="11" t="s">
        <v>60</v>
      </c>
      <c r="B26" s="14"/>
      <c r="C26" s="21"/>
      <c r="D26" s="4"/>
    </row>
    <row r="27" spans="1:4" s="5" customFormat="1" ht="15.75">
      <c r="A27" s="30" t="s">
        <v>61</v>
      </c>
      <c r="B27" s="14">
        <v>-6000</v>
      </c>
      <c r="C27" s="20"/>
      <c r="D27" s="4"/>
    </row>
    <row r="28" spans="1:4" s="5" customFormat="1" ht="15.75">
      <c r="A28" s="11" t="s">
        <v>36</v>
      </c>
      <c r="B28" s="17"/>
      <c r="C28" s="29">
        <v>-6000</v>
      </c>
      <c r="D28" s="4"/>
    </row>
    <row r="29" spans="1:4" s="5" customFormat="1" ht="15.75">
      <c r="A29" s="11" t="s">
        <v>37</v>
      </c>
      <c r="B29" s="17"/>
      <c r="C29" s="29">
        <v>-1000</v>
      </c>
      <c r="D29" s="4"/>
    </row>
    <row r="30" spans="1:4" s="5" customFormat="1" ht="15.75">
      <c r="A30" s="11" t="s">
        <v>39</v>
      </c>
      <c r="B30" s="17"/>
      <c r="C30" s="31">
        <v>7000</v>
      </c>
      <c r="D30" s="4"/>
    </row>
    <row r="31" spans="1:4" s="5" customFormat="1" ht="18">
      <c r="A31" s="11" t="s">
        <v>40</v>
      </c>
      <c r="B31" s="22"/>
      <c r="C31" s="20">
        <v>6000</v>
      </c>
      <c r="D31" s="4"/>
    </row>
    <row r="32" spans="1:4" s="5" customFormat="1" ht="15.75">
      <c r="A32" s="11"/>
      <c r="B32" s="14"/>
      <c r="C32" s="16"/>
      <c r="D32" s="4"/>
    </row>
    <row r="33" spans="1:4" s="5" customFormat="1" ht="15.75">
      <c r="A33" s="11"/>
      <c r="B33" s="14"/>
      <c r="C33" s="16"/>
      <c r="D33" s="4"/>
    </row>
    <row r="34" spans="1:4" s="5" customFormat="1" ht="15.75">
      <c r="A34" s="11"/>
      <c r="B34" s="14"/>
      <c r="C34" s="16"/>
      <c r="D34" s="4"/>
    </row>
    <row r="35" spans="1:4" s="5" customFormat="1" ht="15.75">
      <c r="A35" s="11"/>
      <c r="B35" s="14"/>
      <c r="C35" s="16"/>
      <c r="D35" s="4"/>
    </row>
    <row r="36" spans="1:4" s="5" customFormat="1" ht="15.75">
      <c r="A36" s="11"/>
      <c r="B36" s="14"/>
      <c r="C36" s="16"/>
      <c r="D36" s="4"/>
    </row>
    <row r="37" spans="1:4" s="5" customFormat="1" ht="15.75">
      <c r="A37" s="11"/>
      <c r="B37" s="14"/>
      <c r="C37" s="16"/>
      <c r="D37" s="4"/>
    </row>
    <row r="38" spans="1:4" s="5" customFormat="1" ht="15.75">
      <c r="A38" s="11"/>
      <c r="B38" s="14"/>
      <c r="C38" s="16"/>
      <c r="D38" s="4"/>
    </row>
    <row r="39" spans="1:4" s="5" customFormat="1" ht="15.75">
      <c r="A39" s="11"/>
      <c r="B39" s="14"/>
      <c r="C39" s="16"/>
      <c r="D39" s="4"/>
    </row>
    <row r="40" spans="1:4" s="5" customFormat="1" ht="15.75">
      <c r="A40" s="11"/>
      <c r="B40" s="14"/>
      <c r="C40" s="16"/>
      <c r="D40" s="4"/>
    </row>
    <row r="41" spans="1:4" s="5" customFormat="1" ht="15.75">
      <c r="A41" s="11"/>
      <c r="B41" s="14"/>
      <c r="C41" s="16"/>
      <c r="D41" s="4"/>
    </row>
    <row r="42" spans="1:4" s="5" customFormat="1" ht="15.75">
      <c r="A42" s="11"/>
      <c r="B42" s="14"/>
      <c r="C42" s="16"/>
      <c r="D42" s="4"/>
    </row>
    <row r="43" spans="1:4" s="5" customFormat="1" ht="15.75">
      <c r="A43" s="11"/>
      <c r="B43" s="14"/>
      <c r="C43" s="16"/>
      <c r="D43" s="4"/>
    </row>
    <row r="44" spans="1:4" s="5" customFormat="1" ht="15.75">
      <c r="A44" s="11"/>
      <c r="B44" s="14"/>
      <c r="C44" s="16"/>
      <c r="D44" s="4"/>
    </row>
    <row r="45" spans="1:4" s="5" customFormat="1" ht="15.75">
      <c r="A45" s="11"/>
      <c r="B45" s="14"/>
      <c r="C45" s="16"/>
      <c r="D45" s="4"/>
    </row>
    <row r="46" spans="1:4" s="5" customFormat="1" ht="15.75">
      <c r="A46" s="11"/>
      <c r="B46" s="14"/>
      <c r="C46" s="16"/>
      <c r="D46" s="4"/>
    </row>
    <row r="47" spans="1:4" s="5" customFormat="1" ht="15.75">
      <c r="A47" s="3"/>
      <c r="B47" s="23"/>
      <c r="C47" s="24"/>
      <c r="D47" s="4"/>
    </row>
    <row r="48" spans="1:4" s="5" customFormat="1" ht="15.75">
      <c r="A48" s="3"/>
      <c r="B48" s="23"/>
      <c r="C48" s="24"/>
      <c r="D48" s="4"/>
    </row>
    <row r="49" spans="1:4" s="5" customFormat="1" ht="15.75">
      <c r="A49" s="3"/>
      <c r="B49" s="23"/>
      <c r="C49" s="24"/>
      <c r="D49" s="4"/>
    </row>
    <row r="50" spans="1:4" s="5" customFormat="1" ht="15.75">
      <c r="A50" s="3"/>
      <c r="B50" s="23"/>
      <c r="C50" s="24"/>
      <c r="D50" s="4"/>
    </row>
    <row r="51" spans="1:4" s="5" customFormat="1" ht="15.75">
      <c r="A51" s="3"/>
      <c r="B51" s="23"/>
      <c r="C51" s="24"/>
      <c r="D51" s="4"/>
    </row>
    <row r="52" spans="1:4" s="5" customFormat="1" ht="15.75">
      <c r="A52" s="3"/>
      <c r="B52" s="23"/>
      <c r="C52" s="24"/>
      <c r="D52" s="4"/>
    </row>
    <row r="53" spans="1:4" s="5" customFormat="1" ht="15.75">
      <c r="A53" s="3"/>
      <c r="B53" s="23"/>
      <c r="C53" s="24"/>
      <c r="D53" s="4"/>
    </row>
    <row r="54" spans="1:4" s="5" customFormat="1" ht="12.75">
      <c r="A54" s="4"/>
      <c r="B54" s="25"/>
      <c r="C54" s="25"/>
      <c r="D54" s="4"/>
    </row>
    <row r="55" spans="1:4" s="5" customFormat="1" ht="15.75">
      <c r="A55" s="162"/>
      <c r="B55" s="162"/>
      <c r="C55" s="162"/>
      <c r="D55" s="162"/>
    </row>
    <row r="56" spans="1:4" s="5" customFormat="1" ht="15.75">
      <c r="A56" s="6"/>
      <c r="B56" s="26"/>
      <c r="C56" s="26"/>
      <c r="D56" s="6"/>
    </row>
    <row r="57" spans="1:4" s="5" customFormat="1" ht="15.75">
      <c r="A57" s="6"/>
      <c r="B57" s="26"/>
      <c r="C57" s="26"/>
      <c r="D57" s="6"/>
    </row>
    <row r="58" spans="1:4" s="5" customFormat="1" ht="15.75">
      <c r="A58" s="4"/>
      <c r="B58" s="26"/>
      <c r="C58" s="26"/>
      <c r="D58" s="6"/>
    </row>
    <row r="59" spans="1:4" s="5" customFormat="1" ht="15.75">
      <c r="A59" s="6"/>
      <c r="B59" s="26"/>
      <c r="C59" s="26"/>
      <c r="D59" s="6"/>
    </row>
    <row r="60" spans="1:4" s="5" customFormat="1" ht="15.75">
      <c r="A60" s="6"/>
      <c r="B60" s="26"/>
      <c r="C60" s="26"/>
      <c r="D60" s="6"/>
    </row>
    <row r="61" spans="1:4" s="5" customFormat="1" ht="15.75">
      <c r="A61" s="6"/>
      <c r="B61" s="26"/>
      <c r="C61" s="26"/>
      <c r="D61" s="6"/>
    </row>
    <row r="62" spans="1:4" s="5" customFormat="1" ht="15.75">
      <c r="A62" s="6"/>
      <c r="B62" s="26"/>
      <c r="C62" s="26"/>
      <c r="D62" s="6"/>
    </row>
    <row r="63" spans="1:4" s="5" customFormat="1" ht="15.75">
      <c r="A63" s="6"/>
      <c r="B63" s="26"/>
      <c r="C63" s="26"/>
      <c r="D63" s="6"/>
    </row>
    <row r="64" spans="1:4" s="5" customFormat="1" ht="15.75">
      <c r="A64" s="6"/>
      <c r="B64" s="26"/>
      <c r="C64" s="26"/>
      <c r="D64" s="6"/>
    </row>
    <row r="65" spans="1:4" s="5" customFormat="1" ht="15.75">
      <c r="A65" s="6"/>
      <c r="B65" s="26"/>
      <c r="C65" s="26"/>
      <c r="D65" s="6"/>
    </row>
    <row r="66" spans="1:4" s="5" customFormat="1" ht="15.75">
      <c r="A66" s="162"/>
      <c r="B66" s="162"/>
      <c r="C66" s="162"/>
      <c r="D66" s="162"/>
    </row>
    <row r="67" spans="1:4" s="5" customFormat="1" ht="15.75">
      <c r="A67" s="6"/>
      <c r="B67" s="26"/>
      <c r="C67" s="26"/>
      <c r="D67" s="6"/>
    </row>
    <row r="68" spans="1:4" s="5" customFormat="1" ht="15.75">
      <c r="A68" s="6"/>
      <c r="B68" s="26"/>
      <c r="C68" s="26"/>
      <c r="D68" s="6"/>
    </row>
    <row r="69" spans="1:4" s="5" customFormat="1" ht="15.75">
      <c r="A69" s="6"/>
      <c r="B69" s="26"/>
      <c r="C69" s="26"/>
      <c r="D69" s="6"/>
    </row>
    <row r="70" spans="1:4" s="5" customFormat="1" ht="15.75">
      <c r="A70" s="6"/>
      <c r="B70" s="26"/>
      <c r="C70" s="26"/>
      <c r="D70" s="6"/>
    </row>
    <row r="71" spans="1:4" s="5" customFormat="1" ht="15.75">
      <c r="A71" s="6"/>
      <c r="B71" s="26"/>
      <c r="C71" s="26"/>
      <c r="D71" s="6"/>
    </row>
    <row r="72" spans="1:4" s="5" customFormat="1" ht="15.75">
      <c r="A72" s="6"/>
      <c r="B72" s="26"/>
      <c r="C72" s="26"/>
      <c r="D72" s="6"/>
    </row>
    <row r="73" spans="1:4" s="5" customFormat="1" ht="15.75">
      <c r="A73" s="6"/>
      <c r="B73" s="26"/>
      <c r="C73" s="25"/>
      <c r="D73" s="4"/>
    </row>
    <row r="74" spans="1:4" s="5" customFormat="1" ht="15.75">
      <c r="A74" s="6"/>
      <c r="B74" s="26"/>
      <c r="C74" s="25"/>
      <c r="D74" s="4"/>
    </row>
    <row r="75" spans="1:4" s="5" customFormat="1" ht="15.75">
      <c r="A75" s="6"/>
      <c r="B75" s="26"/>
      <c r="C75" s="25"/>
      <c r="D75" s="4"/>
    </row>
    <row r="76" spans="1:4" s="5" customFormat="1" ht="15.75">
      <c r="A76" s="6"/>
      <c r="B76" s="26"/>
      <c r="C76" s="25"/>
      <c r="D76" s="4"/>
    </row>
    <row r="77" spans="1:4" s="5" customFormat="1" ht="15.75">
      <c r="A77" s="6"/>
      <c r="B77" s="26"/>
      <c r="C77" s="25"/>
      <c r="D77" s="4"/>
    </row>
    <row r="78" spans="1:4" s="5" customFormat="1" ht="15.75">
      <c r="A78" s="6"/>
      <c r="B78" s="26"/>
      <c r="C78" s="25"/>
      <c r="D78" s="4"/>
    </row>
    <row r="79" spans="1:4" s="5" customFormat="1" ht="12.75">
      <c r="A79" s="4"/>
      <c r="B79" s="25"/>
      <c r="C79" s="25"/>
      <c r="D79" s="4"/>
    </row>
    <row r="80" spans="1:4" s="5" customFormat="1" ht="12.75">
      <c r="A80" s="4"/>
      <c r="B80" s="25"/>
      <c r="C80" s="25"/>
      <c r="D80" s="4"/>
    </row>
    <row r="81" spans="1:4" s="5" customFormat="1" ht="15.75">
      <c r="A81" s="162"/>
      <c r="B81" s="162"/>
      <c r="C81" s="162"/>
      <c r="D81" s="162"/>
    </row>
    <row r="82" spans="1:4" s="5" customFormat="1" ht="15.75">
      <c r="A82" s="6"/>
      <c r="B82" s="26"/>
      <c r="C82" s="26"/>
      <c r="D82" s="6"/>
    </row>
    <row r="83" spans="1:4" s="5" customFormat="1" ht="15.75">
      <c r="A83" s="6"/>
      <c r="B83" s="26"/>
      <c r="C83" s="26"/>
      <c r="D83" s="6"/>
    </row>
    <row r="84" spans="1:4" s="5" customFormat="1" ht="15.75">
      <c r="A84" s="6"/>
      <c r="B84" s="26"/>
      <c r="C84" s="26"/>
      <c r="D84" s="6"/>
    </row>
    <row r="85" spans="2:3" s="5" customFormat="1" ht="12.75">
      <c r="B85" s="27"/>
      <c r="C85" s="27"/>
    </row>
    <row r="86" spans="2:3" s="5" customFormat="1" ht="12.75">
      <c r="B86" s="27"/>
      <c r="C86" s="27"/>
    </row>
    <row r="87" spans="2:3" s="5" customFormat="1" ht="12.75">
      <c r="B87" s="27"/>
      <c r="C87" s="27"/>
    </row>
    <row r="88" spans="2:3" s="5" customFormat="1" ht="12.75">
      <c r="B88" s="27"/>
      <c r="C88" s="27"/>
    </row>
    <row r="89" spans="2:3" s="5" customFormat="1" ht="12.75">
      <c r="B89" s="27"/>
      <c r="C89" s="27"/>
    </row>
    <row r="90" spans="2:3" s="5" customFormat="1" ht="12.75">
      <c r="B90" s="27"/>
      <c r="C90" s="27"/>
    </row>
    <row r="91" spans="2:3" s="5" customFormat="1" ht="12.75">
      <c r="B91" s="27"/>
      <c r="C91" s="27"/>
    </row>
    <row r="92" spans="2:3" s="5" customFormat="1" ht="12.75">
      <c r="B92" s="27"/>
      <c r="C92" s="27"/>
    </row>
    <row r="93" spans="2:3" s="5" customFormat="1" ht="12.75">
      <c r="B93" s="27"/>
      <c r="C93" s="27"/>
    </row>
    <row r="94" spans="2:3" s="5" customFormat="1" ht="12.75">
      <c r="B94" s="27"/>
      <c r="C94" s="27"/>
    </row>
    <row r="95" spans="2:3" s="5" customFormat="1" ht="12.75">
      <c r="B95" s="27"/>
      <c r="C95" s="27"/>
    </row>
    <row r="96" spans="2:3" s="5" customFormat="1" ht="12.75">
      <c r="B96" s="27"/>
      <c r="C96" s="27"/>
    </row>
    <row r="97" spans="2:3" s="5" customFormat="1" ht="12.75">
      <c r="B97" s="27"/>
      <c r="C97" s="27"/>
    </row>
    <row r="98" spans="2:3" s="5" customFormat="1" ht="12.75">
      <c r="B98" s="27"/>
      <c r="C98" s="27"/>
    </row>
    <row r="99" spans="2:3" s="5" customFormat="1" ht="12.75">
      <c r="B99" s="27"/>
      <c r="C99" s="27"/>
    </row>
    <row r="100" spans="2:3" s="5" customFormat="1" ht="12.75">
      <c r="B100" s="27"/>
      <c r="C100" s="27"/>
    </row>
    <row r="101" spans="2:3" s="5" customFormat="1" ht="12.75">
      <c r="B101" s="27"/>
      <c r="C101" s="27"/>
    </row>
    <row r="102" spans="2:3" s="5" customFormat="1" ht="12.75">
      <c r="B102" s="27"/>
      <c r="C102" s="27"/>
    </row>
    <row r="103" spans="2:3" s="5" customFormat="1" ht="12.75">
      <c r="B103" s="27"/>
      <c r="C103" s="27"/>
    </row>
    <row r="104" spans="2:3" s="5" customFormat="1" ht="12.75">
      <c r="B104" s="27"/>
      <c r="C104" s="27"/>
    </row>
    <row r="105" spans="2:3" s="5" customFormat="1" ht="12.75">
      <c r="B105" s="27"/>
      <c r="C105" s="27"/>
    </row>
    <row r="106" spans="2:3" s="5" customFormat="1" ht="12.75">
      <c r="B106" s="27"/>
      <c r="C106" s="27"/>
    </row>
    <row r="107" spans="2:3" s="5" customFormat="1" ht="12.75">
      <c r="B107" s="27"/>
      <c r="C107" s="27"/>
    </row>
    <row r="108" spans="2:3" s="5" customFormat="1" ht="12.75">
      <c r="B108" s="27"/>
      <c r="C108" s="27"/>
    </row>
    <row r="109" spans="2:3" s="5" customFormat="1" ht="12.75">
      <c r="B109" s="27"/>
      <c r="C109" s="27"/>
    </row>
    <row r="110" spans="2:3" s="5" customFormat="1" ht="12.75">
      <c r="B110" s="27"/>
      <c r="C110" s="27"/>
    </row>
    <row r="111" spans="2:3" s="5" customFormat="1" ht="12.75">
      <c r="B111" s="27"/>
      <c r="C111" s="27"/>
    </row>
    <row r="112" spans="2:3" s="5" customFormat="1" ht="12.75">
      <c r="B112" s="27"/>
      <c r="C112" s="27"/>
    </row>
    <row r="113" spans="2:3" s="5" customFormat="1" ht="12.75">
      <c r="B113" s="27"/>
      <c r="C113" s="27"/>
    </row>
    <row r="114" spans="2:3" s="5" customFormat="1" ht="12.75">
      <c r="B114" s="27"/>
      <c r="C114" s="27"/>
    </row>
    <row r="115" spans="2:3" s="5" customFormat="1" ht="12.75">
      <c r="B115" s="27"/>
      <c r="C115" s="27"/>
    </row>
    <row r="116" spans="2:3" s="5" customFormat="1" ht="12.75">
      <c r="B116" s="27"/>
      <c r="C116" s="27"/>
    </row>
    <row r="117" spans="2:3" s="5" customFormat="1" ht="12.75">
      <c r="B117" s="27"/>
      <c r="C117" s="27"/>
    </row>
    <row r="118" spans="2:3" s="5" customFormat="1" ht="12.75">
      <c r="B118" s="27"/>
      <c r="C118" s="27"/>
    </row>
    <row r="119" spans="2:3" s="5" customFormat="1" ht="12.75">
      <c r="B119" s="27"/>
      <c r="C119" s="27"/>
    </row>
    <row r="120" spans="2:3" s="5" customFormat="1" ht="12.75">
      <c r="B120" s="27"/>
      <c r="C120" s="27"/>
    </row>
    <row r="121" spans="2:3" s="5" customFormat="1" ht="12.75">
      <c r="B121" s="27"/>
      <c r="C121" s="27"/>
    </row>
    <row r="122" spans="2:3" s="5" customFormat="1" ht="12.75">
      <c r="B122" s="27"/>
      <c r="C122" s="27"/>
    </row>
    <row r="123" spans="2:3" s="5" customFormat="1" ht="12.75">
      <c r="B123" s="27"/>
      <c r="C123" s="27"/>
    </row>
    <row r="124" spans="2:3" s="5" customFormat="1" ht="12.75">
      <c r="B124" s="27"/>
      <c r="C124" s="27"/>
    </row>
    <row r="125" spans="2:3" s="5" customFormat="1" ht="12.75">
      <c r="B125" s="27"/>
      <c r="C125" s="27"/>
    </row>
    <row r="126" spans="2:3" s="5" customFormat="1" ht="12.75">
      <c r="B126" s="27"/>
      <c r="C126" s="27"/>
    </row>
    <row r="127" spans="2:3" s="5" customFormat="1" ht="12.75">
      <c r="B127" s="27"/>
      <c r="C127" s="27"/>
    </row>
    <row r="128" spans="2:3" s="5" customFormat="1" ht="12.75">
      <c r="B128" s="27"/>
      <c r="C128" s="27"/>
    </row>
    <row r="129" spans="2:3" s="5" customFormat="1" ht="12.75">
      <c r="B129" s="27"/>
      <c r="C129" s="27"/>
    </row>
    <row r="130" spans="2:3" s="5" customFormat="1" ht="12.75">
      <c r="B130" s="27"/>
      <c r="C130" s="27"/>
    </row>
    <row r="131" spans="2:3" s="5" customFormat="1" ht="12.75">
      <c r="B131" s="27"/>
      <c r="C131" s="27"/>
    </row>
    <row r="132" spans="2:3" s="5" customFormat="1" ht="12.75">
      <c r="B132" s="27"/>
      <c r="C132" s="27"/>
    </row>
    <row r="133" spans="2:3" s="5" customFormat="1" ht="12.75">
      <c r="B133" s="27"/>
      <c r="C133" s="27"/>
    </row>
    <row r="134" spans="2:3" s="5" customFormat="1" ht="12.75">
      <c r="B134" s="27"/>
      <c r="C134" s="27"/>
    </row>
    <row r="135" spans="2:3" s="5" customFormat="1" ht="12.75">
      <c r="B135" s="27"/>
      <c r="C135" s="27"/>
    </row>
    <row r="136" spans="2:3" s="5" customFormat="1" ht="12.75">
      <c r="B136" s="27"/>
      <c r="C136" s="27"/>
    </row>
    <row r="137" spans="2:3" s="5" customFormat="1" ht="12.75">
      <c r="B137" s="27"/>
      <c r="C137" s="27"/>
    </row>
    <row r="138" spans="2:3" s="5" customFormat="1" ht="12.75">
      <c r="B138" s="27"/>
      <c r="C138" s="27"/>
    </row>
    <row r="139" spans="2:3" s="5" customFormat="1" ht="12.75">
      <c r="B139" s="27"/>
      <c r="C139" s="27"/>
    </row>
    <row r="140" spans="2:3" s="5" customFormat="1" ht="12.75">
      <c r="B140" s="27"/>
      <c r="C140" s="27"/>
    </row>
    <row r="141" spans="2:3" s="5" customFormat="1" ht="12.75">
      <c r="B141" s="27"/>
      <c r="C141" s="27"/>
    </row>
    <row r="142" spans="2:3" s="5" customFormat="1" ht="12.75">
      <c r="B142" s="27"/>
      <c r="C142" s="27"/>
    </row>
    <row r="143" spans="2:3" s="5" customFormat="1" ht="12.75">
      <c r="B143" s="27"/>
      <c r="C143" s="27"/>
    </row>
    <row r="144" spans="2:3" s="5" customFormat="1" ht="12.75">
      <c r="B144" s="27"/>
      <c r="C144" s="27"/>
    </row>
    <row r="145" spans="2:3" s="5" customFormat="1" ht="12.75">
      <c r="B145" s="27"/>
      <c r="C145" s="27"/>
    </row>
    <row r="146" spans="2:3" s="5" customFormat="1" ht="12.75">
      <c r="B146" s="27"/>
      <c r="C146" s="27"/>
    </row>
    <row r="147" spans="2:3" s="5" customFormat="1" ht="12.75">
      <c r="B147" s="27"/>
      <c r="C147" s="27"/>
    </row>
    <row r="148" spans="2:3" s="5" customFormat="1" ht="12.75">
      <c r="B148" s="27"/>
      <c r="C148" s="27"/>
    </row>
    <row r="149" spans="2:3" s="5" customFormat="1" ht="12.75">
      <c r="B149" s="27"/>
      <c r="C149" s="27"/>
    </row>
    <row r="150" spans="2:3" s="5" customFormat="1" ht="12.75">
      <c r="B150" s="27"/>
      <c r="C150" s="27"/>
    </row>
    <row r="151" spans="2:3" s="5" customFormat="1" ht="12.75">
      <c r="B151" s="27"/>
      <c r="C151" s="27"/>
    </row>
    <row r="152" spans="2:3" s="5" customFormat="1" ht="12.75">
      <c r="B152" s="27"/>
      <c r="C152" s="27"/>
    </row>
    <row r="153" spans="2:3" s="5" customFormat="1" ht="12.75">
      <c r="B153" s="27"/>
      <c r="C153" s="27"/>
    </row>
    <row r="154" spans="2:3" s="5" customFormat="1" ht="12.75">
      <c r="B154" s="27"/>
      <c r="C154" s="27"/>
    </row>
    <row r="155" spans="2:3" s="5" customFormat="1" ht="12.75">
      <c r="B155" s="27"/>
      <c r="C155" s="27"/>
    </row>
    <row r="156" spans="2:3" s="5" customFormat="1" ht="12.75">
      <c r="B156" s="27"/>
      <c r="C156" s="27"/>
    </row>
    <row r="157" spans="2:3" s="5" customFormat="1" ht="12.75">
      <c r="B157" s="27"/>
      <c r="C157" s="27"/>
    </row>
    <row r="158" spans="2:3" s="5" customFormat="1" ht="12.75">
      <c r="B158" s="27"/>
      <c r="C158" s="27"/>
    </row>
    <row r="159" spans="2:3" s="5" customFormat="1" ht="12.75">
      <c r="B159" s="27"/>
      <c r="C159" s="27"/>
    </row>
    <row r="160" spans="2:3" s="5" customFormat="1" ht="12.75">
      <c r="B160" s="27"/>
      <c r="C160" s="27"/>
    </row>
    <row r="161" spans="2:3" s="5" customFormat="1" ht="12.75">
      <c r="B161" s="27"/>
      <c r="C161" s="27"/>
    </row>
    <row r="162" spans="2:3" s="5" customFormat="1" ht="12.75">
      <c r="B162" s="27"/>
      <c r="C162" s="27"/>
    </row>
    <row r="163" spans="2:3" s="5" customFormat="1" ht="12.75">
      <c r="B163" s="27"/>
      <c r="C163" s="27"/>
    </row>
    <row r="164" spans="2:3" s="5" customFormat="1" ht="12.75">
      <c r="B164" s="27"/>
      <c r="C164" s="27"/>
    </row>
    <row r="165" spans="2:3" s="5" customFormat="1" ht="12.75">
      <c r="B165" s="27"/>
      <c r="C165" s="27"/>
    </row>
    <row r="166" spans="2:3" s="5" customFormat="1" ht="12.75">
      <c r="B166" s="27"/>
      <c r="C166" s="27"/>
    </row>
    <row r="167" spans="2:3" s="5" customFormat="1" ht="12.75">
      <c r="B167" s="27"/>
      <c r="C167" s="27"/>
    </row>
    <row r="168" spans="2:3" s="5" customFormat="1" ht="12.75">
      <c r="B168" s="27"/>
      <c r="C168" s="27"/>
    </row>
    <row r="169" spans="2:3" s="5" customFormat="1" ht="12.75">
      <c r="B169" s="27"/>
      <c r="C169" s="27"/>
    </row>
    <row r="170" spans="2:3" s="5" customFormat="1" ht="12.75">
      <c r="B170" s="27"/>
      <c r="C170" s="27"/>
    </row>
    <row r="171" spans="2:3" s="5" customFormat="1" ht="12.75">
      <c r="B171" s="27"/>
      <c r="C171" s="27"/>
    </row>
    <row r="172" spans="2:3" s="5" customFormat="1" ht="12.75">
      <c r="B172" s="27"/>
      <c r="C172" s="27"/>
    </row>
    <row r="173" spans="2:3" s="5" customFormat="1" ht="12.75">
      <c r="B173" s="27"/>
      <c r="C173" s="27"/>
    </row>
    <row r="174" spans="2:3" s="5" customFormat="1" ht="12.75">
      <c r="B174" s="27"/>
      <c r="C174" s="27"/>
    </row>
    <row r="175" spans="2:3" s="5" customFormat="1" ht="12.75">
      <c r="B175" s="27"/>
      <c r="C175" s="27"/>
    </row>
    <row r="176" spans="2:3" s="5" customFormat="1" ht="12.75">
      <c r="B176" s="27"/>
      <c r="C176" s="27"/>
    </row>
    <row r="177" spans="2:3" s="5" customFormat="1" ht="12.75">
      <c r="B177" s="27"/>
      <c r="C177" s="27"/>
    </row>
    <row r="178" spans="2:3" s="5" customFormat="1" ht="12.75">
      <c r="B178" s="27"/>
      <c r="C178" s="27"/>
    </row>
    <row r="179" spans="2:3" s="5" customFormat="1" ht="12.75">
      <c r="B179" s="27"/>
      <c r="C179" s="27"/>
    </row>
    <row r="180" spans="2:3" s="5" customFormat="1" ht="12.75">
      <c r="B180" s="27"/>
      <c r="C180" s="27"/>
    </row>
    <row r="181" spans="2:3" s="5" customFormat="1" ht="12.75">
      <c r="B181" s="27"/>
      <c r="C181" s="27"/>
    </row>
    <row r="182" spans="2:3" s="5" customFormat="1" ht="12.75">
      <c r="B182" s="27"/>
      <c r="C182" s="27"/>
    </row>
    <row r="183" spans="2:3" s="5" customFormat="1" ht="12.75">
      <c r="B183" s="27"/>
      <c r="C183" s="27"/>
    </row>
    <row r="184" spans="2:3" s="5" customFormat="1" ht="12.75">
      <c r="B184" s="27"/>
      <c r="C184" s="27"/>
    </row>
    <row r="185" spans="2:3" s="5" customFormat="1" ht="12.75">
      <c r="B185" s="27"/>
      <c r="C185" s="27"/>
    </row>
    <row r="186" spans="2:3" s="5" customFormat="1" ht="12.75">
      <c r="B186" s="27"/>
      <c r="C186" s="27"/>
    </row>
    <row r="187" spans="2:3" s="5" customFormat="1" ht="12.75">
      <c r="B187" s="27"/>
      <c r="C187" s="27"/>
    </row>
    <row r="188" spans="2:3" s="5" customFormat="1" ht="12.75">
      <c r="B188" s="27"/>
      <c r="C188" s="27"/>
    </row>
    <row r="189" spans="2:3" s="5" customFormat="1" ht="12.75">
      <c r="B189" s="27"/>
      <c r="C189" s="27"/>
    </row>
    <row r="190" spans="2:3" s="5" customFormat="1" ht="12.75">
      <c r="B190" s="27"/>
      <c r="C190" s="27"/>
    </row>
    <row r="191" spans="2:3" s="5" customFormat="1" ht="12.75">
      <c r="B191" s="27"/>
      <c r="C191" s="27"/>
    </row>
    <row r="192" spans="2:3" s="5" customFormat="1" ht="12.75">
      <c r="B192" s="27"/>
      <c r="C192" s="27"/>
    </row>
    <row r="193" spans="2:3" s="5" customFormat="1" ht="12.75">
      <c r="B193" s="27"/>
      <c r="C193" s="27"/>
    </row>
    <row r="194" spans="2:3" s="5" customFormat="1" ht="12.75">
      <c r="B194" s="27"/>
      <c r="C194" s="27"/>
    </row>
    <row r="195" spans="2:3" s="5" customFormat="1" ht="12.75">
      <c r="B195" s="27"/>
      <c r="C195" s="27"/>
    </row>
    <row r="196" spans="2:3" s="5" customFormat="1" ht="12.75">
      <c r="B196" s="27"/>
      <c r="C196" s="27"/>
    </row>
    <row r="197" spans="2:3" s="5" customFormat="1" ht="12.75">
      <c r="B197" s="27"/>
      <c r="C197" s="27"/>
    </row>
    <row r="198" spans="2:3" s="5" customFormat="1" ht="12.75">
      <c r="B198" s="27"/>
      <c r="C198" s="27"/>
    </row>
    <row r="199" spans="2:3" s="5" customFormat="1" ht="12.75">
      <c r="B199" s="27"/>
      <c r="C199" s="27"/>
    </row>
    <row r="200" spans="2:3" s="5" customFormat="1" ht="12.75">
      <c r="B200" s="27"/>
      <c r="C200" s="27"/>
    </row>
    <row r="201" spans="2:3" s="5" customFormat="1" ht="12.75">
      <c r="B201" s="27"/>
      <c r="C201" s="27"/>
    </row>
    <row r="202" spans="2:3" s="5" customFormat="1" ht="12.75">
      <c r="B202" s="27"/>
      <c r="C202" s="27"/>
    </row>
    <row r="203" spans="2:3" s="5" customFormat="1" ht="12.75">
      <c r="B203" s="27"/>
      <c r="C203" s="27"/>
    </row>
    <row r="204" spans="2:3" s="5" customFormat="1" ht="12.75">
      <c r="B204" s="27"/>
      <c r="C204" s="27"/>
    </row>
    <row r="205" spans="2:3" s="5" customFormat="1" ht="12.75">
      <c r="B205" s="27"/>
      <c r="C205" s="27"/>
    </row>
    <row r="206" spans="2:3" s="5" customFormat="1" ht="12.75">
      <c r="B206" s="27"/>
      <c r="C206" s="27"/>
    </row>
    <row r="207" spans="2:3" s="5" customFormat="1" ht="12.75">
      <c r="B207" s="27"/>
      <c r="C207" s="27"/>
    </row>
    <row r="208" spans="2:3" s="5" customFormat="1" ht="12.75">
      <c r="B208" s="27"/>
      <c r="C208" s="27"/>
    </row>
  </sheetData>
  <mergeCells count="7">
    <mergeCell ref="A81:D81"/>
    <mergeCell ref="A66:D66"/>
    <mergeCell ref="A55:D55"/>
    <mergeCell ref="A3:C3"/>
    <mergeCell ref="A4:C4"/>
    <mergeCell ref="A5:C5"/>
    <mergeCell ref="A6:C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B17"/>
  <sheetViews>
    <sheetView workbookViewId="0" topLeftCell="A7">
      <selection activeCell="B19" sqref="B19"/>
    </sheetView>
  </sheetViews>
  <sheetFormatPr defaultColWidth="9.140625" defaultRowHeight="12.75"/>
  <cols>
    <col min="2" max="2" width="102.140625" style="0" customWidth="1"/>
  </cols>
  <sheetData>
    <row r="2" ht="12.75">
      <c r="A2" t="s">
        <v>1</v>
      </c>
    </row>
    <row r="3" ht="47.25">
      <c r="B3" s="33" t="s">
        <v>152</v>
      </c>
    </row>
    <row r="4" ht="31.5">
      <c r="B4" s="33" t="s">
        <v>153</v>
      </c>
    </row>
    <row r="5" ht="47.25">
      <c r="B5" s="33" t="s">
        <v>154</v>
      </c>
    </row>
    <row r="6" ht="12.75">
      <c r="A6" t="s">
        <v>7</v>
      </c>
    </row>
    <row r="7" ht="15.75">
      <c r="B7" s="33" t="s">
        <v>155</v>
      </c>
    </row>
    <row r="8" ht="47.25">
      <c r="B8" s="33" t="s">
        <v>156</v>
      </c>
    </row>
    <row r="9" ht="31.5">
      <c r="B9" s="33" t="s">
        <v>157</v>
      </c>
    </row>
    <row r="12" spans="1:2" ht="15.75">
      <c r="A12" t="s">
        <v>13</v>
      </c>
      <c r="B12" s="33"/>
    </row>
    <row r="13" ht="47.25">
      <c r="B13" s="34" t="s">
        <v>158</v>
      </c>
    </row>
    <row r="14" ht="15.75">
      <c r="B14" s="34"/>
    </row>
    <row r="15" ht="31.5">
      <c r="B15" s="34" t="s">
        <v>62</v>
      </c>
    </row>
    <row r="16" ht="15.75">
      <c r="B16" s="33"/>
    </row>
    <row r="17" ht="31.5">
      <c r="B17" s="33" t="s">
        <v>159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74"/>
  <sheetViews>
    <sheetView workbookViewId="0" topLeftCell="A67">
      <selection activeCell="A85" sqref="A85"/>
    </sheetView>
  </sheetViews>
  <sheetFormatPr defaultColWidth="9.140625" defaultRowHeight="12.75"/>
  <cols>
    <col min="1" max="1" width="40.7109375" style="5" customWidth="1"/>
    <col min="2" max="2" width="41.7109375" style="5" customWidth="1"/>
    <col min="3" max="3" width="22.8515625" style="7" customWidth="1"/>
    <col min="4" max="4" width="15.28125" style="7" customWidth="1"/>
    <col min="5" max="8" width="9.140625" style="5" customWidth="1"/>
  </cols>
  <sheetData>
    <row r="1" spans="1:4" ht="15.75">
      <c r="A1" s="11" t="s">
        <v>18</v>
      </c>
      <c r="B1" s="11"/>
      <c r="C1" s="12"/>
      <c r="D1" s="12"/>
    </row>
    <row r="2" spans="1:4" ht="15.75">
      <c r="A2" s="11"/>
      <c r="B2" s="11"/>
      <c r="C2" s="12"/>
      <c r="D2" s="12"/>
    </row>
    <row r="3" spans="1:8" ht="15.75">
      <c r="A3" s="11" t="s">
        <v>75</v>
      </c>
      <c r="B3" s="11" t="s">
        <v>65</v>
      </c>
      <c r="C3" s="12">
        <v>850</v>
      </c>
      <c r="D3" s="12"/>
      <c r="E3" s="6"/>
      <c r="F3" s="6"/>
      <c r="G3" s="6"/>
      <c r="H3" s="6"/>
    </row>
    <row r="4" spans="1:8" ht="15.75">
      <c r="A4" s="11"/>
      <c r="B4" s="30" t="s">
        <v>64</v>
      </c>
      <c r="C4" s="12"/>
      <c r="D4" s="12">
        <v>850</v>
      </c>
      <c r="E4" s="6"/>
      <c r="F4" s="6"/>
      <c r="G4" s="6"/>
      <c r="H4" s="6"/>
    </row>
    <row r="5" spans="1:4" ht="15.75">
      <c r="A5" s="11"/>
      <c r="B5" s="11"/>
      <c r="C5" s="12"/>
      <c r="D5" s="12"/>
    </row>
    <row r="6" spans="1:8" ht="15.75">
      <c r="A6" s="11"/>
      <c r="B6" s="11" t="s">
        <v>68</v>
      </c>
      <c r="C6" s="12">
        <v>3400</v>
      </c>
      <c r="D6" s="12"/>
      <c r="E6" s="6"/>
      <c r="F6" s="6"/>
      <c r="G6" s="6"/>
      <c r="H6" s="6"/>
    </row>
    <row r="7" spans="1:8" ht="15.75">
      <c r="A7" s="11"/>
      <c r="B7" s="30" t="s">
        <v>109</v>
      </c>
      <c r="C7" s="12"/>
      <c r="D7" s="12">
        <v>3400</v>
      </c>
      <c r="E7" s="6"/>
      <c r="F7" s="6"/>
      <c r="G7" s="6"/>
      <c r="H7" s="6"/>
    </row>
    <row r="8" spans="1:4" ht="15.75">
      <c r="A8" s="11"/>
      <c r="B8" s="11"/>
      <c r="C8" s="12"/>
      <c r="D8" s="12"/>
    </row>
    <row r="9" spans="1:8" ht="15.75">
      <c r="A9" s="11"/>
      <c r="B9" s="11" t="s">
        <v>63</v>
      </c>
      <c r="C9" s="12">
        <v>7000</v>
      </c>
      <c r="D9" s="12"/>
      <c r="E9" s="6"/>
      <c r="F9" s="6"/>
      <c r="G9" s="6"/>
      <c r="H9" s="6"/>
    </row>
    <row r="10" spans="1:8" ht="15.75">
      <c r="A10" s="11"/>
      <c r="B10" s="30" t="s">
        <v>67</v>
      </c>
      <c r="C10" s="12"/>
      <c r="D10" s="12">
        <v>7000</v>
      </c>
      <c r="E10" s="6"/>
      <c r="F10" s="6"/>
      <c r="G10" s="6"/>
      <c r="H10" s="6"/>
    </row>
    <row r="11" spans="1:4" ht="15.75">
      <c r="A11" s="11"/>
      <c r="B11" s="11"/>
      <c r="C11" s="12"/>
      <c r="D11" s="12"/>
    </row>
    <row r="12" spans="1:8" ht="15.75">
      <c r="A12" s="11"/>
      <c r="B12" s="11" t="s">
        <v>69</v>
      </c>
      <c r="C12" s="12">
        <v>150</v>
      </c>
      <c r="D12" s="12"/>
      <c r="E12" s="6"/>
      <c r="F12" s="6"/>
      <c r="G12" s="6"/>
      <c r="H12" s="6"/>
    </row>
    <row r="13" spans="1:8" ht="15.75">
      <c r="A13" s="11"/>
      <c r="B13" s="30" t="s">
        <v>110</v>
      </c>
      <c r="C13" s="12"/>
      <c r="D13" s="12">
        <v>150</v>
      </c>
      <c r="E13" s="6"/>
      <c r="F13" s="6"/>
      <c r="G13" s="6"/>
      <c r="H13" s="6"/>
    </row>
    <row r="14" spans="1:4" ht="15.75">
      <c r="A14" s="11"/>
      <c r="B14" s="11"/>
      <c r="C14" s="12"/>
      <c r="D14" s="12"/>
    </row>
    <row r="15" spans="1:4" ht="15.75">
      <c r="A15" s="11"/>
      <c r="B15" s="11" t="s">
        <v>71</v>
      </c>
      <c r="C15" s="12">
        <v>1400</v>
      </c>
      <c r="D15" s="12"/>
    </row>
    <row r="16" spans="1:4" ht="15.75">
      <c r="A16" s="11"/>
      <c r="B16" s="30" t="s">
        <v>72</v>
      </c>
      <c r="C16" s="12"/>
      <c r="D16" s="12">
        <v>1400</v>
      </c>
    </row>
    <row r="17" spans="1:4" ht="15.75">
      <c r="A17" s="11"/>
      <c r="B17" s="11"/>
      <c r="C17" s="12"/>
      <c r="D17" s="12"/>
    </row>
    <row r="18" spans="1:4" ht="15.75">
      <c r="A18" s="11"/>
      <c r="B18" s="11" t="s">
        <v>64</v>
      </c>
      <c r="C18" s="12">
        <v>11800</v>
      </c>
      <c r="D18" s="12"/>
    </row>
    <row r="19" spans="1:4" ht="15.75">
      <c r="A19" s="11"/>
      <c r="B19" s="30" t="s">
        <v>65</v>
      </c>
      <c r="C19" s="12"/>
      <c r="D19" s="12">
        <v>11800</v>
      </c>
    </row>
    <row r="20" spans="1:4" ht="15.75">
      <c r="A20" s="11"/>
      <c r="B20" s="11"/>
      <c r="C20" s="12"/>
      <c r="D20" s="12"/>
    </row>
    <row r="21" spans="1:4" ht="15.75">
      <c r="A21" s="11"/>
      <c r="B21" s="11" t="s">
        <v>73</v>
      </c>
      <c r="C21" s="12">
        <v>1300</v>
      </c>
      <c r="D21" s="12"/>
    </row>
    <row r="22" spans="1:4" ht="15.75">
      <c r="A22" s="11"/>
      <c r="B22" s="30" t="s">
        <v>111</v>
      </c>
      <c r="C22" s="12"/>
      <c r="D22" s="12">
        <v>1300</v>
      </c>
    </row>
    <row r="23" spans="1:4" ht="15.75">
      <c r="A23" s="11"/>
      <c r="B23" s="11"/>
      <c r="C23" s="12"/>
      <c r="D23" s="12"/>
    </row>
    <row r="24" spans="1:4" ht="15.75">
      <c r="A24" s="11"/>
      <c r="B24" s="11" t="s">
        <v>74</v>
      </c>
      <c r="C24" s="12">
        <v>1500</v>
      </c>
      <c r="D24" s="12"/>
    </row>
    <row r="25" spans="1:4" ht="15.75">
      <c r="A25" s="11"/>
      <c r="B25" s="30" t="s">
        <v>72</v>
      </c>
      <c r="C25" s="12"/>
      <c r="D25" s="12">
        <v>1500</v>
      </c>
    </row>
    <row r="26" spans="1:4" ht="15.75">
      <c r="A26" s="11"/>
      <c r="B26" s="30"/>
      <c r="C26" s="12"/>
      <c r="D26" s="12"/>
    </row>
    <row r="27" ht="12.75">
      <c r="A27" s="5" t="s">
        <v>7</v>
      </c>
    </row>
    <row r="28" spans="1:8" s="37" customFormat="1" ht="15.75">
      <c r="A28" s="163" t="s">
        <v>112</v>
      </c>
      <c r="B28" s="131"/>
      <c r="C28" s="131"/>
      <c r="D28" s="35"/>
      <c r="E28" s="36"/>
      <c r="F28" s="36"/>
      <c r="G28" s="36"/>
      <c r="H28" s="36"/>
    </row>
    <row r="29" spans="1:8" s="37" customFormat="1" ht="15.75">
      <c r="A29" s="163" t="s">
        <v>94</v>
      </c>
      <c r="B29" s="163"/>
      <c r="C29" s="163"/>
      <c r="D29" s="35"/>
      <c r="E29" s="36"/>
      <c r="F29" s="36"/>
      <c r="G29" s="36"/>
      <c r="H29" s="36"/>
    </row>
    <row r="30" spans="1:8" s="37" customFormat="1" ht="15.75">
      <c r="A30" s="163" t="s">
        <v>113</v>
      </c>
      <c r="B30" s="163"/>
      <c r="C30" s="163"/>
      <c r="D30" s="35"/>
      <c r="E30" s="36"/>
      <c r="F30" s="36"/>
      <c r="G30" s="36"/>
      <c r="H30" s="36"/>
    </row>
    <row r="31" spans="1:8" s="37" customFormat="1" ht="15.75">
      <c r="A31" s="11" t="s">
        <v>72</v>
      </c>
      <c r="B31" s="11"/>
      <c r="C31" s="12">
        <v>61500</v>
      </c>
      <c r="D31" s="35"/>
      <c r="E31" s="36"/>
      <c r="F31" s="36"/>
      <c r="G31" s="36"/>
      <c r="H31" s="36"/>
    </row>
    <row r="32" spans="1:8" s="37" customFormat="1" ht="15.75">
      <c r="A32" s="11" t="s">
        <v>76</v>
      </c>
      <c r="B32" s="11"/>
      <c r="C32" s="11"/>
      <c r="D32" s="35"/>
      <c r="E32" s="36"/>
      <c r="F32" s="36"/>
      <c r="G32" s="36"/>
      <c r="H32" s="36"/>
    </row>
    <row r="33" spans="1:8" s="37" customFormat="1" ht="15.75">
      <c r="A33" s="11" t="s">
        <v>95</v>
      </c>
      <c r="B33" s="11">
        <v>7000</v>
      </c>
      <c r="C33" s="11"/>
      <c r="D33" s="35"/>
      <c r="E33" s="36"/>
      <c r="F33" s="36"/>
      <c r="G33" s="36"/>
      <c r="H33" s="36"/>
    </row>
    <row r="34" spans="1:8" s="37" customFormat="1" ht="15.75">
      <c r="A34" s="30" t="s">
        <v>77</v>
      </c>
      <c r="B34" s="12">
        <v>3400</v>
      </c>
      <c r="C34" s="11"/>
      <c r="D34" s="35"/>
      <c r="E34" s="36"/>
      <c r="F34" s="36"/>
      <c r="G34" s="36"/>
      <c r="H34" s="36"/>
    </row>
    <row r="35" spans="1:8" s="37" customFormat="1" ht="15.75">
      <c r="A35" s="30" t="s">
        <v>69</v>
      </c>
      <c r="B35" s="11">
        <v>500</v>
      </c>
      <c r="C35" s="11"/>
      <c r="D35" s="35"/>
      <c r="E35" s="36"/>
      <c r="F35" s="36"/>
      <c r="G35" s="36"/>
      <c r="H35" s="36"/>
    </row>
    <row r="36" spans="1:8" s="37" customFormat="1" ht="15.75">
      <c r="A36" s="30" t="s">
        <v>78</v>
      </c>
      <c r="B36" s="12">
        <v>850</v>
      </c>
      <c r="C36" s="11"/>
      <c r="D36" s="35"/>
      <c r="E36" s="36"/>
      <c r="F36" s="36"/>
      <c r="G36" s="36"/>
      <c r="H36" s="36"/>
    </row>
    <row r="37" spans="1:8" s="37" customFormat="1" ht="15.75">
      <c r="A37" s="30" t="s">
        <v>79</v>
      </c>
      <c r="B37" s="11">
        <v>11300</v>
      </c>
      <c r="C37" s="11"/>
      <c r="D37" s="35"/>
      <c r="E37" s="36"/>
      <c r="F37" s="36"/>
      <c r="G37" s="36"/>
      <c r="H37" s="36"/>
    </row>
    <row r="38" spans="1:8" s="37" customFormat="1" ht="15.75">
      <c r="A38" s="30" t="s">
        <v>96</v>
      </c>
      <c r="B38" s="38">
        <v>4000</v>
      </c>
      <c r="C38" s="38">
        <v>27050</v>
      </c>
      <c r="D38" s="35"/>
      <c r="E38" s="36"/>
      <c r="F38" s="36"/>
      <c r="G38" s="36"/>
      <c r="H38" s="36"/>
    </row>
    <row r="39" spans="1:8" s="37" customFormat="1" ht="16.5" thickBot="1">
      <c r="A39" s="11" t="s">
        <v>42</v>
      </c>
      <c r="B39" s="11"/>
      <c r="C39" s="39">
        <v>34450</v>
      </c>
      <c r="D39" s="35"/>
      <c r="E39" s="36"/>
      <c r="F39" s="36"/>
      <c r="G39" s="36"/>
      <c r="H39" s="36"/>
    </row>
    <row r="40" spans="1:8" s="37" customFormat="1" ht="16.5" thickTop="1">
      <c r="A40" s="11"/>
      <c r="B40" s="11"/>
      <c r="C40" s="11"/>
      <c r="D40" s="35"/>
      <c r="E40" s="36"/>
      <c r="F40" s="36"/>
      <c r="G40" s="36"/>
      <c r="H40" s="36"/>
    </row>
    <row r="41" spans="1:8" s="37" customFormat="1" ht="15.75">
      <c r="A41" s="11"/>
      <c r="B41" s="11"/>
      <c r="C41" s="11"/>
      <c r="D41" s="35"/>
      <c r="E41" s="36"/>
      <c r="F41" s="36"/>
      <c r="G41" s="36"/>
      <c r="H41" s="36"/>
    </row>
    <row r="42" spans="1:8" s="37" customFormat="1" ht="15.75">
      <c r="A42" s="163" t="s">
        <v>112</v>
      </c>
      <c r="B42" s="163"/>
      <c r="C42" s="163"/>
      <c r="D42" s="35"/>
      <c r="E42" s="36"/>
      <c r="F42" s="36"/>
      <c r="G42" s="36"/>
      <c r="H42" s="36"/>
    </row>
    <row r="43" spans="1:8" s="37" customFormat="1" ht="15.75">
      <c r="A43" s="163" t="s">
        <v>80</v>
      </c>
      <c r="B43" s="163"/>
      <c r="C43" s="163"/>
      <c r="D43" s="35"/>
      <c r="E43" s="36"/>
      <c r="F43" s="36"/>
      <c r="G43" s="36"/>
      <c r="H43" s="36"/>
    </row>
    <row r="44" spans="1:8" s="37" customFormat="1" ht="15.75">
      <c r="A44" s="163" t="s">
        <v>113</v>
      </c>
      <c r="B44" s="163"/>
      <c r="C44" s="163"/>
      <c r="D44" s="35"/>
      <c r="E44" s="36"/>
      <c r="F44" s="36"/>
      <c r="G44" s="36"/>
      <c r="H44" s="36"/>
    </row>
    <row r="45" spans="1:8" s="37" customFormat="1" ht="15.75">
      <c r="A45" s="11" t="s">
        <v>114</v>
      </c>
      <c r="B45" s="11">
        <v>3500</v>
      </c>
      <c r="C45" s="11"/>
      <c r="D45" s="35"/>
      <c r="E45" s="36"/>
      <c r="F45" s="36"/>
      <c r="G45" s="36"/>
      <c r="H45" s="36"/>
    </row>
    <row r="46" spans="1:8" s="37" customFormat="1" ht="15.75">
      <c r="A46" s="11" t="s">
        <v>81</v>
      </c>
      <c r="B46" s="38">
        <v>34450</v>
      </c>
      <c r="C46" s="11"/>
      <c r="D46" s="35"/>
      <c r="E46" s="36"/>
      <c r="F46" s="36"/>
      <c r="G46" s="36"/>
      <c r="H46" s="36"/>
    </row>
    <row r="47" spans="1:8" s="37" customFormat="1" ht="15.75">
      <c r="A47" s="30" t="s">
        <v>82</v>
      </c>
      <c r="B47" s="40">
        <v>0</v>
      </c>
      <c r="C47" s="11"/>
      <c r="D47" s="35"/>
      <c r="E47" s="36"/>
      <c r="F47" s="36"/>
      <c r="G47" s="36"/>
      <c r="H47" s="36"/>
    </row>
    <row r="48" spans="1:8" s="37" customFormat="1" ht="16.5" thickBot="1">
      <c r="A48" s="11" t="s">
        <v>115</v>
      </c>
      <c r="B48" s="39">
        <v>37950</v>
      </c>
      <c r="C48" s="11"/>
      <c r="D48" s="35"/>
      <c r="E48" s="36"/>
      <c r="F48" s="36"/>
      <c r="G48" s="36"/>
      <c r="H48" s="36"/>
    </row>
    <row r="49" spans="1:8" s="37" customFormat="1" ht="16.5" thickTop="1">
      <c r="A49" s="11"/>
      <c r="B49" s="11"/>
      <c r="C49" s="11"/>
      <c r="D49" s="35"/>
      <c r="E49" s="36"/>
      <c r="F49" s="36"/>
      <c r="G49" s="36"/>
      <c r="H49" s="36"/>
    </row>
    <row r="50" spans="1:8" s="37" customFormat="1" ht="15.75">
      <c r="A50" s="163" t="s">
        <v>112</v>
      </c>
      <c r="B50" s="163"/>
      <c r="C50" s="163"/>
      <c r="D50" s="35"/>
      <c r="E50" s="36"/>
      <c r="F50" s="36"/>
      <c r="G50" s="36"/>
      <c r="H50" s="36"/>
    </row>
    <row r="51" spans="1:8" s="37" customFormat="1" ht="15.75">
      <c r="A51" s="163" t="s">
        <v>83</v>
      </c>
      <c r="B51" s="163"/>
      <c r="C51" s="163"/>
      <c r="D51" s="35"/>
      <c r="E51" s="36"/>
      <c r="F51" s="36"/>
      <c r="G51" s="36"/>
      <c r="H51" s="36"/>
    </row>
    <row r="52" spans="1:8" s="37" customFormat="1" ht="15.75">
      <c r="A52" s="165" t="s">
        <v>116</v>
      </c>
      <c r="B52" s="165"/>
      <c r="C52" s="165"/>
      <c r="D52" s="35"/>
      <c r="E52" s="36"/>
      <c r="F52" s="36"/>
      <c r="G52" s="36"/>
      <c r="H52" s="36"/>
    </row>
    <row r="53" spans="1:8" s="37" customFormat="1" ht="15.75">
      <c r="A53" s="163" t="s">
        <v>84</v>
      </c>
      <c r="B53" s="163"/>
      <c r="C53" s="163"/>
      <c r="D53" s="35"/>
      <c r="E53" s="36"/>
      <c r="F53" s="36"/>
      <c r="G53" s="36"/>
      <c r="H53" s="36"/>
    </row>
    <row r="54" spans="1:8" s="37" customFormat="1" ht="15.75">
      <c r="A54" s="11" t="s">
        <v>85</v>
      </c>
      <c r="B54" s="41"/>
      <c r="C54" s="12">
        <v>11000</v>
      </c>
      <c r="D54" s="35"/>
      <c r="E54" s="36"/>
      <c r="F54" s="36"/>
      <c r="G54" s="36"/>
      <c r="H54" s="36"/>
    </row>
    <row r="55" spans="1:8" s="37" customFormat="1" ht="15.75">
      <c r="A55" s="11" t="s">
        <v>86</v>
      </c>
      <c r="B55" s="41"/>
      <c r="C55" s="12">
        <v>21500</v>
      </c>
      <c r="D55" s="35"/>
      <c r="E55" s="36"/>
      <c r="F55" s="36"/>
      <c r="G55" s="36"/>
      <c r="H55" s="36"/>
    </row>
    <row r="56" spans="1:8" s="37" customFormat="1" ht="15.75">
      <c r="A56" s="11" t="s">
        <v>117</v>
      </c>
      <c r="B56" s="41"/>
      <c r="C56" s="12">
        <v>5000</v>
      </c>
      <c r="D56" s="35"/>
      <c r="E56" s="36"/>
      <c r="F56" s="36"/>
      <c r="G56" s="36"/>
      <c r="H56" s="36"/>
    </row>
    <row r="57" spans="1:8" s="37" customFormat="1" ht="15.75">
      <c r="A57" s="11" t="s">
        <v>87</v>
      </c>
      <c r="B57" s="41"/>
      <c r="C57" s="12">
        <v>2500</v>
      </c>
      <c r="D57" s="35"/>
      <c r="E57" s="36"/>
      <c r="F57" s="36"/>
      <c r="G57" s="36"/>
      <c r="H57" s="36"/>
    </row>
    <row r="58" spans="1:8" s="37" customFormat="1" ht="15.75">
      <c r="A58" s="11" t="s">
        <v>38</v>
      </c>
      <c r="C58" s="12">
        <v>60000</v>
      </c>
      <c r="D58" s="35"/>
      <c r="E58" s="36"/>
      <c r="F58" s="36"/>
      <c r="G58" s="36"/>
      <c r="H58" s="36"/>
    </row>
    <row r="59" spans="1:8" s="37" customFormat="1" ht="15.75">
      <c r="A59" s="11" t="s">
        <v>97</v>
      </c>
      <c r="C59" s="38">
        <v>35000</v>
      </c>
      <c r="D59" s="35"/>
      <c r="E59" s="36"/>
      <c r="F59" s="36"/>
      <c r="G59" s="36"/>
      <c r="H59" s="36"/>
    </row>
    <row r="60" spans="1:8" s="37" customFormat="1" ht="15.75">
      <c r="A60" s="11" t="s">
        <v>88</v>
      </c>
      <c r="B60" s="12"/>
      <c r="C60" s="12">
        <v>65000</v>
      </c>
      <c r="D60" s="35"/>
      <c r="E60" s="36"/>
      <c r="F60" s="36"/>
      <c r="G60" s="36"/>
      <c r="H60" s="36"/>
    </row>
    <row r="61" spans="1:8" s="37" customFormat="1" ht="15.75">
      <c r="A61" s="11"/>
      <c r="B61" s="12"/>
      <c r="C61" s="12"/>
      <c r="D61" s="35"/>
      <c r="E61" s="36"/>
      <c r="F61" s="36"/>
      <c r="G61" s="36"/>
      <c r="H61" s="36"/>
    </row>
    <row r="62" spans="1:8" s="37" customFormat="1" ht="15.75">
      <c r="A62" s="163" t="s">
        <v>118</v>
      </c>
      <c r="B62" s="166"/>
      <c r="C62" s="166"/>
      <c r="D62" s="35"/>
      <c r="E62" s="36"/>
      <c r="F62" s="36"/>
      <c r="G62" s="36"/>
      <c r="H62" s="36"/>
    </row>
    <row r="63" spans="1:8" s="37" customFormat="1" ht="15.75">
      <c r="A63" s="43" t="s">
        <v>119</v>
      </c>
      <c r="B63" s="32"/>
      <c r="C63" s="32"/>
      <c r="D63" s="35"/>
      <c r="E63" s="36"/>
      <c r="F63" s="36"/>
      <c r="G63" s="36"/>
      <c r="H63" s="36"/>
    </row>
    <row r="64" spans="1:8" s="37" customFormat="1" ht="15.75">
      <c r="A64" s="30" t="s">
        <v>89</v>
      </c>
      <c r="C64" s="12">
        <v>5000</v>
      </c>
      <c r="D64" s="35"/>
      <c r="E64" s="36"/>
      <c r="F64" s="36"/>
      <c r="G64" s="36"/>
      <c r="H64" s="36"/>
    </row>
    <row r="65" spans="1:8" s="37" customFormat="1" ht="15.75">
      <c r="A65" s="30" t="s">
        <v>66</v>
      </c>
      <c r="C65" s="12">
        <v>1300</v>
      </c>
      <c r="D65" s="35"/>
      <c r="E65" s="36"/>
      <c r="F65" s="36"/>
      <c r="G65" s="36"/>
      <c r="H65" s="36"/>
    </row>
    <row r="66" spans="1:8" s="37" customFormat="1" ht="15.75">
      <c r="A66" s="30" t="s">
        <v>98</v>
      </c>
      <c r="C66" s="12">
        <v>5600</v>
      </c>
      <c r="D66" s="35"/>
      <c r="E66" s="36"/>
      <c r="F66" s="36"/>
      <c r="G66" s="36"/>
      <c r="H66" s="36"/>
    </row>
    <row r="67" spans="1:8" s="37" customFormat="1" ht="15.75">
      <c r="A67" s="30" t="s">
        <v>70</v>
      </c>
      <c r="C67" s="12">
        <v>150</v>
      </c>
      <c r="D67" s="35"/>
      <c r="E67" s="36"/>
      <c r="F67" s="36"/>
      <c r="G67" s="36"/>
      <c r="H67" s="36"/>
    </row>
    <row r="68" spans="1:8" s="37" customFormat="1" ht="15.75">
      <c r="A68" s="30" t="s">
        <v>99</v>
      </c>
      <c r="C68" s="38">
        <v>5000</v>
      </c>
      <c r="D68" s="35"/>
      <c r="E68" s="36"/>
      <c r="F68" s="36"/>
      <c r="G68" s="36"/>
      <c r="H68" s="36"/>
    </row>
    <row r="69" spans="1:8" s="37" customFormat="1" ht="15.75">
      <c r="A69" s="11" t="s">
        <v>90</v>
      </c>
      <c r="B69" s="12"/>
      <c r="C69" s="12">
        <v>17050</v>
      </c>
      <c r="D69" s="35"/>
      <c r="E69" s="36"/>
      <c r="F69" s="36"/>
      <c r="G69" s="36"/>
      <c r="H69" s="36"/>
    </row>
    <row r="70" spans="1:8" s="37" customFormat="1" ht="15.75">
      <c r="A70" s="30" t="s">
        <v>91</v>
      </c>
      <c r="B70" s="12"/>
      <c r="C70" s="12"/>
      <c r="D70" s="35"/>
      <c r="E70" s="36"/>
      <c r="F70" s="36"/>
      <c r="G70" s="36"/>
      <c r="H70" s="36"/>
    </row>
    <row r="71" spans="1:8" s="37" customFormat="1" ht="15.75">
      <c r="A71" s="30" t="s">
        <v>100</v>
      </c>
      <c r="B71" s="12">
        <v>10000</v>
      </c>
      <c r="C71" s="12"/>
      <c r="D71" s="35"/>
      <c r="E71" s="36"/>
      <c r="F71" s="36"/>
      <c r="G71" s="36"/>
      <c r="H71" s="36"/>
    </row>
    <row r="72" spans="1:8" s="37" customFormat="1" ht="15.75">
      <c r="A72" s="30" t="s">
        <v>101</v>
      </c>
      <c r="B72" s="38">
        <v>37950</v>
      </c>
      <c r="C72" s="12"/>
      <c r="D72" s="35"/>
      <c r="E72" s="36"/>
      <c r="F72" s="36"/>
      <c r="G72" s="36"/>
      <c r="H72" s="36"/>
    </row>
    <row r="73" spans="1:8" s="37" customFormat="1" ht="15.75">
      <c r="A73" s="11" t="s">
        <v>92</v>
      </c>
      <c r="B73" s="12"/>
      <c r="C73" s="38">
        <v>47950</v>
      </c>
      <c r="D73" s="35"/>
      <c r="E73" s="36"/>
      <c r="F73" s="36"/>
      <c r="G73" s="36"/>
      <c r="H73" s="36"/>
    </row>
    <row r="74" spans="1:8" s="37" customFormat="1" ht="16.5" thickBot="1">
      <c r="A74" s="11" t="s">
        <v>93</v>
      </c>
      <c r="B74" s="12"/>
      <c r="C74" s="44">
        <v>65000</v>
      </c>
      <c r="D74" s="35"/>
      <c r="E74" s="36"/>
      <c r="F74" s="36"/>
      <c r="G74" s="36"/>
      <c r="H74" s="36"/>
    </row>
    <row r="75" spans="1:8" s="37" customFormat="1" ht="16.5" thickTop="1">
      <c r="A75" s="11"/>
      <c r="B75" s="12"/>
      <c r="C75" s="12"/>
      <c r="D75" s="35"/>
      <c r="E75" s="36"/>
      <c r="F75" s="36"/>
      <c r="G75" s="36"/>
      <c r="H75" s="36"/>
    </row>
    <row r="76" spans="1:8" s="37" customFormat="1" ht="15.75">
      <c r="A76" s="11" t="s">
        <v>13</v>
      </c>
      <c r="B76" s="12"/>
      <c r="C76" s="12"/>
      <c r="D76" s="35"/>
      <c r="E76" s="36"/>
      <c r="F76" s="36"/>
      <c r="G76" s="36"/>
      <c r="H76" s="36"/>
    </row>
    <row r="77" spans="1:8" s="37" customFormat="1" ht="15.75">
      <c r="A77" s="11" t="s">
        <v>120</v>
      </c>
      <c r="B77" s="12"/>
      <c r="C77" s="12"/>
      <c r="D77" s="35"/>
      <c r="E77" s="36"/>
      <c r="F77" s="36"/>
      <c r="G77" s="36"/>
      <c r="H77" s="36"/>
    </row>
    <row r="78" spans="1:8" s="37" customFormat="1" ht="15.75">
      <c r="A78" s="11" t="s">
        <v>102</v>
      </c>
      <c r="B78" s="12">
        <v>150</v>
      </c>
      <c r="C78" s="12"/>
      <c r="D78" s="35"/>
      <c r="E78" s="36"/>
      <c r="F78" s="36"/>
      <c r="G78" s="36"/>
      <c r="H78" s="36"/>
    </row>
    <row r="79" spans="1:8" s="37" customFormat="1" ht="15.75">
      <c r="A79" s="11" t="s">
        <v>103</v>
      </c>
      <c r="B79" s="12">
        <v>600</v>
      </c>
      <c r="C79" s="12"/>
      <c r="D79" s="35"/>
      <c r="E79" s="36"/>
      <c r="F79" s="36"/>
      <c r="G79" s="36"/>
      <c r="H79" s="36"/>
    </row>
    <row r="80" spans="1:8" s="37" customFormat="1" ht="15.75">
      <c r="A80" s="11"/>
      <c r="B80" s="12"/>
      <c r="C80" s="12"/>
      <c r="D80" s="35"/>
      <c r="E80" s="36"/>
      <c r="F80" s="36"/>
      <c r="G80" s="36"/>
      <c r="H80" s="36"/>
    </row>
    <row r="81" spans="1:8" s="37" customFormat="1" ht="15.75">
      <c r="A81" s="11" t="s">
        <v>104</v>
      </c>
      <c r="B81" s="42">
        <v>600</v>
      </c>
      <c r="C81" s="12"/>
      <c r="D81" s="35"/>
      <c r="E81" s="36"/>
      <c r="F81" s="36"/>
      <c r="G81" s="36"/>
      <c r="H81" s="36"/>
    </row>
    <row r="82" spans="1:8" s="37" customFormat="1" ht="15.75">
      <c r="A82" s="11"/>
      <c r="B82" s="12">
        <v>5000</v>
      </c>
      <c r="C82" s="12"/>
      <c r="D82" s="35"/>
      <c r="E82" s="36"/>
      <c r="F82" s="36"/>
      <c r="G82" s="36"/>
      <c r="H82" s="36"/>
    </row>
    <row r="83" spans="1:8" s="37" customFormat="1" ht="15.75">
      <c r="A83" s="11" t="s">
        <v>104</v>
      </c>
      <c r="B83" s="45">
        <f>600/5000</f>
        <v>0.12</v>
      </c>
      <c r="C83" s="12"/>
      <c r="D83" s="35"/>
      <c r="E83" s="36"/>
      <c r="F83" s="36"/>
      <c r="G83" s="36"/>
      <c r="H83" s="36"/>
    </row>
    <row r="84" spans="1:8" s="37" customFormat="1" ht="15.75">
      <c r="A84" s="11"/>
      <c r="B84" s="12"/>
      <c r="C84" s="12"/>
      <c r="D84" s="35"/>
      <c r="E84" s="36"/>
      <c r="F84" s="36"/>
      <c r="G84" s="36"/>
      <c r="H84" s="36"/>
    </row>
    <row r="85" spans="1:8" s="37" customFormat="1" ht="15.75">
      <c r="A85" s="11" t="s">
        <v>121</v>
      </c>
      <c r="B85" s="12"/>
      <c r="C85" s="12"/>
      <c r="D85" s="35"/>
      <c r="E85" s="36"/>
      <c r="F85" s="36"/>
      <c r="G85" s="36"/>
      <c r="H85" s="36"/>
    </row>
    <row r="86" spans="1:8" s="37" customFormat="1" ht="15.75">
      <c r="A86" s="11" t="s">
        <v>105</v>
      </c>
      <c r="B86" s="12">
        <v>13500</v>
      </c>
      <c r="C86" s="12"/>
      <c r="D86" s="35"/>
      <c r="E86" s="36"/>
      <c r="F86" s="36"/>
      <c r="G86" s="36"/>
      <c r="H86" s="36"/>
    </row>
    <row r="87" spans="1:8" s="37" customFormat="1" ht="15.75">
      <c r="A87" s="11" t="s">
        <v>106</v>
      </c>
      <c r="B87" s="38">
        <v>1300</v>
      </c>
      <c r="C87" s="12"/>
      <c r="D87" s="35"/>
      <c r="E87" s="36"/>
      <c r="F87" s="36"/>
      <c r="G87" s="36"/>
      <c r="H87" s="36"/>
    </row>
    <row r="88" spans="1:8" s="37" customFormat="1" ht="15.75">
      <c r="A88" s="11"/>
      <c r="B88" s="12">
        <v>14800</v>
      </c>
      <c r="C88" s="12"/>
      <c r="D88" s="35"/>
      <c r="E88" s="36"/>
      <c r="F88" s="36"/>
      <c r="G88" s="36"/>
      <c r="H88" s="36"/>
    </row>
    <row r="89" spans="1:8" s="37" customFormat="1" ht="15.75">
      <c r="A89" s="11" t="s">
        <v>107</v>
      </c>
      <c r="B89" s="38">
        <v>10000</v>
      </c>
      <c r="C89" s="12"/>
      <c r="D89" s="35"/>
      <c r="E89" s="36"/>
      <c r="F89" s="36"/>
      <c r="G89" s="36"/>
      <c r="H89" s="36"/>
    </row>
    <row r="90" spans="1:8" s="37" customFormat="1" ht="15.75">
      <c r="A90" s="11" t="s">
        <v>108</v>
      </c>
      <c r="B90" s="12">
        <v>4800</v>
      </c>
      <c r="C90" s="12"/>
      <c r="D90" s="35"/>
      <c r="E90" s="36"/>
      <c r="F90" s="36"/>
      <c r="G90" s="36"/>
      <c r="H90" s="36"/>
    </row>
    <row r="91" spans="1:8" s="37" customFormat="1" ht="15.75">
      <c r="A91" s="11"/>
      <c r="B91" s="12"/>
      <c r="C91" s="12"/>
      <c r="D91" s="35"/>
      <c r="E91" s="36"/>
      <c r="F91" s="36"/>
      <c r="G91" s="36"/>
      <c r="H91" s="36"/>
    </row>
    <row r="92" spans="1:8" s="37" customFormat="1" ht="15.75">
      <c r="A92" s="11"/>
      <c r="B92" s="12"/>
      <c r="C92" s="12"/>
      <c r="D92" s="35"/>
      <c r="E92" s="36"/>
      <c r="F92" s="36"/>
      <c r="G92" s="36"/>
      <c r="H92" s="36"/>
    </row>
    <row r="93" spans="1:8" s="37" customFormat="1" ht="15.75">
      <c r="A93" s="11"/>
      <c r="B93" s="12"/>
      <c r="C93" s="12"/>
      <c r="D93" s="35"/>
      <c r="E93" s="36"/>
      <c r="F93" s="36"/>
      <c r="G93" s="36"/>
      <c r="H93" s="36"/>
    </row>
    <row r="94" spans="1:8" s="37" customFormat="1" ht="15.75">
      <c r="A94" s="11"/>
      <c r="B94" s="12"/>
      <c r="C94" s="12"/>
      <c r="D94" s="35"/>
      <c r="E94" s="36"/>
      <c r="F94" s="36"/>
      <c r="G94" s="36"/>
      <c r="H94" s="36"/>
    </row>
    <row r="95" spans="1:8" s="37" customFormat="1" ht="15.75">
      <c r="A95" s="11"/>
      <c r="B95" s="12"/>
      <c r="C95" s="12"/>
      <c r="D95" s="35"/>
      <c r="E95" s="36"/>
      <c r="F95" s="36"/>
      <c r="G95" s="36"/>
      <c r="H95" s="36"/>
    </row>
    <row r="96" spans="1:8" s="37" customFormat="1" ht="15.75">
      <c r="A96" s="11"/>
      <c r="B96" s="12"/>
      <c r="C96" s="12"/>
      <c r="D96" s="35"/>
      <c r="E96" s="36"/>
      <c r="F96" s="36"/>
      <c r="G96" s="36"/>
      <c r="H96" s="36"/>
    </row>
    <row r="97" spans="1:8" s="37" customFormat="1" ht="15.75">
      <c r="A97" s="11"/>
      <c r="B97" s="12"/>
      <c r="C97" s="12"/>
      <c r="D97" s="35"/>
      <c r="E97" s="36"/>
      <c r="F97" s="36"/>
      <c r="G97" s="36"/>
      <c r="H97" s="36"/>
    </row>
    <row r="98" spans="1:8" s="37" customFormat="1" ht="15.75">
      <c r="A98" s="11"/>
      <c r="B98" s="12"/>
      <c r="C98" s="12"/>
      <c r="D98" s="35"/>
      <c r="E98" s="36"/>
      <c r="F98" s="36"/>
      <c r="G98" s="36"/>
      <c r="H98" s="36"/>
    </row>
    <row r="99" spans="1:8" s="37" customFormat="1" ht="15.75">
      <c r="A99" s="11"/>
      <c r="B99" s="12"/>
      <c r="C99" s="12"/>
      <c r="D99" s="35"/>
      <c r="E99" s="36"/>
      <c r="F99" s="36"/>
      <c r="G99" s="36"/>
      <c r="H99" s="36"/>
    </row>
    <row r="100" spans="1:8" s="37" customFormat="1" ht="15.75">
      <c r="A100" s="11"/>
      <c r="B100" s="12"/>
      <c r="C100" s="12"/>
      <c r="D100" s="35"/>
      <c r="E100" s="36"/>
      <c r="F100" s="36"/>
      <c r="G100" s="36"/>
      <c r="H100" s="36"/>
    </row>
    <row r="101" spans="1:8" s="37" customFormat="1" ht="15.75">
      <c r="A101" s="11"/>
      <c r="B101" s="12"/>
      <c r="C101" s="12"/>
      <c r="D101" s="35"/>
      <c r="E101" s="36"/>
      <c r="F101" s="36"/>
      <c r="G101" s="36"/>
      <c r="H101" s="36"/>
    </row>
    <row r="102" spans="1:8" s="37" customFormat="1" ht="15.75">
      <c r="A102" s="11"/>
      <c r="B102" s="12"/>
      <c r="C102" s="12"/>
      <c r="D102" s="35"/>
      <c r="E102" s="36"/>
      <c r="F102" s="36"/>
      <c r="G102" s="36"/>
      <c r="H102" s="36"/>
    </row>
    <row r="103" spans="1:8" s="37" customFormat="1" ht="15.75">
      <c r="A103" s="11"/>
      <c r="B103" s="12"/>
      <c r="C103" s="12"/>
      <c r="D103" s="35"/>
      <c r="E103" s="36"/>
      <c r="F103" s="36"/>
      <c r="G103" s="36"/>
      <c r="H103" s="36"/>
    </row>
    <row r="104" spans="1:8" s="37" customFormat="1" ht="15.75">
      <c r="A104" s="11"/>
      <c r="B104" s="12"/>
      <c r="C104" s="12"/>
      <c r="D104" s="35"/>
      <c r="E104" s="36"/>
      <c r="F104" s="36"/>
      <c r="G104" s="36"/>
      <c r="H104" s="36"/>
    </row>
    <row r="105" spans="1:8" s="37" customFormat="1" ht="15.75">
      <c r="A105" s="11"/>
      <c r="B105" s="12"/>
      <c r="C105" s="12"/>
      <c r="D105" s="35"/>
      <c r="E105" s="36"/>
      <c r="F105" s="36"/>
      <c r="G105" s="36"/>
      <c r="H105" s="36"/>
    </row>
    <row r="106" spans="1:8" s="37" customFormat="1" ht="15.75">
      <c r="A106" s="11"/>
      <c r="B106" s="12"/>
      <c r="C106" s="12"/>
      <c r="D106" s="35"/>
      <c r="E106" s="36"/>
      <c r="F106" s="36"/>
      <c r="G106" s="36"/>
      <c r="H106" s="36"/>
    </row>
    <row r="107" spans="1:8" s="37" customFormat="1" ht="15.75">
      <c r="A107" s="11"/>
      <c r="B107" s="12"/>
      <c r="C107" s="12"/>
      <c r="D107" s="35"/>
      <c r="E107" s="36"/>
      <c r="F107" s="36"/>
      <c r="G107" s="36"/>
      <c r="H107" s="36"/>
    </row>
    <row r="108" spans="1:8" s="37" customFormat="1" ht="15.75">
      <c r="A108" s="11"/>
      <c r="B108" s="12"/>
      <c r="C108" s="12"/>
      <c r="D108" s="35"/>
      <c r="E108" s="36"/>
      <c r="F108" s="36"/>
      <c r="G108" s="36"/>
      <c r="H108" s="36"/>
    </row>
    <row r="109" spans="1:8" s="37" customFormat="1" ht="15.75">
      <c r="A109" s="11"/>
      <c r="B109" s="12"/>
      <c r="C109" s="12"/>
      <c r="D109" s="35"/>
      <c r="E109" s="36"/>
      <c r="F109" s="36"/>
      <c r="G109" s="36"/>
      <c r="H109" s="36"/>
    </row>
    <row r="110" spans="1:8" s="37" customFormat="1" ht="15.75">
      <c r="A110" s="11"/>
      <c r="B110" s="12"/>
      <c r="C110" s="12"/>
      <c r="D110" s="35"/>
      <c r="E110" s="36"/>
      <c r="F110" s="36"/>
      <c r="G110" s="36"/>
      <c r="H110" s="36"/>
    </row>
    <row r="111" spans="1:8" s="37" customFormat="1" ht="15.75">
      <c r="A111" s="11"/>
      <c r="B111" s="12"/>
      <c r="C111" s="12"/>
      <c r="D111" s="35"/>
      <c r="E111" s="36"/>
      <c r="F111" s="36"/>
      <c r="G111" s="36"/>
      <c r="H111" s="36"/>
    </row>
    <row r="112" spans="1:8" s="37" customFormat="1" ht="15.75">
      <c r="A112" s="11"/>
      <c r="B112" s="12"/>
      <c r="C112" s="12"/>
      <c r="D112" s="35"/>
      <c r="E112" s="36"/>
      <c r="F112" s="36"/>
      <c r="G112" s="36"/>
      <c r="H112" s="36"/>
    </row>
    <row r="113" spans="1:8" s="37" customFormat="1" ht="15.75">
      <c r="A113" s="11"/>
      <c r="B113" s="12"/>
      <c r="C113" s="12"/>
      <c r="D113" s="35"/>
      <c r="E113" s="36"/>
      <c r="F113" s="36"/>
      <c r="G113" s="36"/>
      <c r="H113" s="36"/>
    </row>
    <row r="114" spans="1:8" s="37" customFormat="1" ht="15.75">
      <c r="A114" s="11"/>
      <c r="B114" s="12"/>
      <c r="C114" s="12"/>
      <c r="D114" s="35"/>
      <c r="E114" s="36"/>
      <c r="F114" s="36"/>
      <c r="G114" s="36"/>
      <c r="H114" s="36"/>
    </row>
    <row r="115" spans="1:8" s="37" customFormat="1" ht="15.75">
      <c r="A115" s="11"/>
      <c r="B115" s="11"/>
      <c r="C115" s="12"/>
      <c r="D115" s="35"/>
      <c r="E115" s="36"/>
      <c r="F115" s="36"/>
      <c r="G115" s="36"/>
      <c r="H115" s="36"/>
    </row>
    <row r="116" spans="1:8" s="37" customFormat="1" ht="15.75">
      <c r="A116" s="11"/>
      <c r="B116" s="11"/>
      <c r="C116" s="12"/>
      <c r="D116" s="35"/>
      <c r="E116" s="36"/>
      <c r="F116" s="36"/>
      <c r="G116" s="36"/>
      <c r="H116" s="36"/>
    </row>
    <row r="117" spans="1:8" s="37" customFormat="1" ht="15.75">
      <c r="A117" s="11"/>
      <c r="B117" s="11"/>
      <c r="C117" s="12"/>
      <c r="D117" s="35"/>
      <c r="E117" s="36"/>
      <c r="F117" s="36"/>
      <c r="G117" s="36"/>
      <c r="H117" s="36"/>
    </row>
    <row r="118" spans="1:8" s="37" customFormat="1" ht="15.75">
      <c r="A118" s="11"/>
      <c r="B118" s="11"/>
      <c r="C118" s="12"/>
      <c r="D118" s="35"/>
      <c r="E118" s="36"/>
      <c r="F118" s="36"/>
      <c r="G118" s="36"/>
      <c r="H118" s="36"/>
    </row>
    <row r="119" spans="1:8" s="37" customFormat="1" ht="15.75">
      <c r="A119" s="11"/>
      <c r="B119" s="11"/>
      <c r="C119" s="12"/>
      <c r="D119" s="35"/>
      <c r="E119" s="36"/>
      <c r="F119" s="36"/>
      <c r="G119" s="36"/>
      <c r="H119" s="36"/>
    </row>
    <row r="120" spans="1:8" s="37" customFormat="1" ht="15.75">
      <c r="A120" s="11"/>
      <c r="B120" s="11"/>
      <c r="C120" s="12"/>
      <c r="D120" s="35"/>
      <c r="E120" s="36"/>
      <c r="F120" s="36"/>
      <c r="G120" s="36"/>
      <c r="H120" s="36"/>
    </row>
    <row r="121" spans="1:8" s="37" customFormat="1" ht="15.75">
      <c r="A121" s="11"/>
      <c r="B121" s="11"/>
      <c r="C121" s="12"/>
      <c r="D121" s="35"/>
      <c r="E121" s="36"/>
      <c r="F121" s="36"/>
      <c r="G121" s="36"/>
      <c r="H121" s="36"/>
    </row>
    <row r="122" spans="1:8" s="37" customFormat="1" ht="15.75">
      <c r="A122" s="11"/>
      <c r="B122" s="11"/>
      <c r="C122" s="12"/>
      <c r="D122" s="35"/>
      <c r="E122" s="36"/>
      <c r="F122" s="36"/>
      <c r="G122" s="36"/>
      <c r="H122" s="36"/>
    </row>
    <row r="123" spans="1:8" s="37" customFormat="1" ht="15.75">
      <c r="A123" s="11"/>
      <c r="B123" s="11"/>
      <c r="C123" s="12"/>
      <c r="D123" s="35"/>
      <c r="E123" s="36"/>
      <c r="F123" s="36"/>
      <c r="G123" s="36"/>
      <c r="H123" s="36"/>
    </row>
    <row r="124" spans="1:8" s="37" customFormat="1" ht="15.75">
      <c r="A124" s="11"/>
      <c r="B124" s="11"/>
      <c r="C124" s="12"/>
      <c r="D124" s="35"/>
      <c r="E124" s="36"/>
      <c r="F124" s="36"/>
      <c r="G124" s="36"/>
      <c r="H124" s="36"/>
    </row>
    <row r="125" spans="1:8" s="37" customFormat="1" ht="15.75">
      <c r="A125" s="11"/>
      <c r="B125" s="11"/>
      <c r="C125" s="12"/>
      <c r="D125" s="35"/>
      <c r="E125" s="36"/>
      <c r="F125" s="36"/>
      <c r="G125" s="36"/>
      <c r="H125" s="36"/>
    </row>
    <row r="126" spans="1:8" s="37" customFormat="1" ht="15.75">
      <c r="A126" s="11"/>
      <c r="B126" s="11"/>
      <c r="C126" s="12"/>
      <c r="D126" s="35"/>
      <c r="E126" s="36"/>
      <c r="F126" s="36"/>
      <c r="G126" s="36"/>
      <c r="H126" s="36"/>
    </row>
    <row r="127" spans="1:8" s="37" customFormat="1" ht="15.75">
      <c r="A127" s="11"/>
      <c r="B127" s="11"/>
      <c r="C127" s="12"/>
      <c r="D127" s="35"/>
      <c r="E127" s="36"/>
      <c r="F127" s="36"/>
      <c r="G127" s="36"/>
      <c r="H127" s="36"/>
    </row>
    <row r="128" spans="1:8" s="37" customFormat="1" ht="15.75">
      <c r="A128" s="11"/>
      <c r="B128" s="11"/>
      <c r="C128" s="12"/>
      <c r="D128" s="35"/>
      <c r="E128" s="36"/>
      <c r="F128" s="36"/>
      <c r="G128" s="36"/>
      <c r="H128" s="36"/>
    </row>
    <row r="129" spans="1:8" s="37" customFormat="1" ht="15.75">
      <c r="A129" s="11"/>
      <c r="B129" s="11"/>
      <c r="C129" s="12"/>
      <c r="D129" s="35"/>
      <c r="E129" s="36"/>
      <c r="F129" s="36"/>
      <c r="G129" s="36"/>
      <c r="H129" s="36"/>
    </row>
    <row r="130" spans="1:8" s="37" customFormat="1" ht="15.75">
      <c r="A130" s="11"/>
      <c r="B130" s="11"/>
      <c r="C130" s="12"/>
      <c r="D130" s="35"/>
      <c r="E130" s="36"/>
      <c r="F130" s="36"/>
      <c r="G130" s="36"/>
      <c r="H130" s="36"/>
    </row>
    <row r="131" spans="1:8" s="37" customFormat="1" ht="15.75">
      <c r="A131" s="11"/>
      <c r="B131" s="11"/>
      <c r="C131" s="12"/>
      <c r="D131" s="35"/>
      <c r="E131" s="36"/>
      <c r="F131" s="36"/>
      <c r="G131" s="36"/>
      <c r="H131" s="36"/>
    </row>
    <row r="132" spans="1:8" s="37" customFormat="1" ht="15.75">
      <c r="A132" s="11"/>
      <c r="B132" s="11"/>
      <c r="C132" s="12"/>
      <c r="D132" s="35"/>
      <c r="E132" s="36"/>
      <c r="F132" s="36"/>
      <c r="G132" s="36"/>
      <c r="H132" s="36"/>
    </row>
    <row r="133" spans="1:8" s="37" customFormat="1" ht="15.75">
      <c r="A133" s="11"/>
      <c r="B133" s="11"/>
      <c r="C133" s="12"/>
      <c r="D133" s="35"/>
      <c r="E133" s="36"/>
      <c r="F133" s="36"/>
      <c r="G133" s="36"/>
      <c r="H133" s="36"/>
    </row>
    <row r="134" spans="1:8" s="37" customFormat="1" ht="15.75">
      <c r="A134" s="11"/>
      <c r="B134" s="11"/>
      <c r="C134" s="12"/>
      <c r="D134" s="35"/>
      <c r="E134" s="36"/>
      <c r="F134" s="36"/>
      <c r="G134" s="36"/>
      <c r="H134" s="36"/>
    </row>
    <row r="135" spans="1:8" s="37" customFormat="1" ht="15.75">
      <c r="A135" s="11"/>
      <c r="B135" s="11"/>
      <c r="C135" s="12"/>
      <c r="D135" s="35"/>
      <c r="E135" s="36"/>
      <c r="F135" s="36"/>
      <c r="G135" s="36"/>
      <c r="H135" s="36"/>
    </row>
    <row r="136" spans="1:8" s="37" customFormat="1" ht="15.75">
      <c r="A136" s="11"/>
      <c r="B136" s="11"/>
      <c r="C136" s="12"/>
      <c r="D136" s="35"/>
      <c r="E136" s="36"/>
      <c r="F136" s="36"/>
      <c r="G136" s="36"/>
      <c r="H136" s="36"/>
    </row>
    <row r="137" spans="1:8" s="37" customFormat="1" ht="15.75">
      <c r="A137" s="11"/>
      <c r="B137" s="11"/>
      <c r="C137" s="12"/>
      <c r="D137" s="35"/>
      <c r="E137" s="36"/>
      <c r="F137" s="36"/>
      <c r="G137" s="36"/>
      <c r="H137" s="36"/>
    </row>
    <row r="138" spans="1:8" s="37" customFormat="1" ht="15.75">
      <c r="A138" s="11"/>
      <c r="B138" s="11"/>
      <c r="C138" s="12"/>
      <c r="D138" s="35"/>
      <c r="E138" s="36"/>
      <c r="F138" s="36"/>
      <c r="G138" s="36"/>
      <c r="H138" s="36"/>
    </row>
    <row r="139" spans="1:8" s="37" customFormat="1" ht="15.75">
      <c r="A139" s="11"/>
      <c r="B139" s="11"/>
      <c r="C139" s="12"/>
      <c r="D139" s="35"/>
      <c r="E139" s="36"/>
      <c r="F139" s="36"/>
      <c r="G139" s="36"/>
      <c r="H139" s="36"/>
    </row>
    <row r="140" spans="1:8" s="37" customFormat="1" ht="15.75">
      <c r="A140" s="11"/>
      <c r="B140" s="11"/>
      <c r="C140" s="12"/>
      <c r="D140" s="35"/>
      <c r="E140" s="36"/>
      <c r="F140" s="36"/>
      <c r="G140" s="36"/>
      <c r="H140" s="36"/>
    </row>
    <row r="141" spans="1:8" s="37" customFormat="1" ht="15.75">
      <c r="A141" s="11"/>
      <c r="B141" s="11"/>
      <c r="C141" s="12"/>
      <c r="D141" s="35"/>
      <c r="E141" s="36"/>
      <c r="F141" s="36"/>
      <c r="G141" s="36"/>
      <c r="H141" s="36"/>
    </row>
    <row r="142" spans="1:8" s="37" customFormat="1" ht="15.75">
      <c r="A142" s="11"/>
      <c r="B142" s="11"/>
      <c r="C142" s="12"/>
      <c r="D142" s="35"/>
      <c r="E142" s="36"/>
      <c r="F142" s="36"/>
      <c r="G142" s="36"/>
      <c r="H142" s="36"/>
    </row>
    <row r="143" spans="1:8" s="37" customFormat="1" ht="15.75">
      <c r="A143" s="11"/>
      <c r="B143" s="11"/>
      <c r="C143" s="12"/>
      <c r="D143" s="35"/>
      <c r="E143" s="36"/>
      <c r="F143" s="36"/>
      <c r="G143" s="36"/>
      <c r="H143" s="36"/>
    </row>
    <row r="144" spans="1:8" s="37" customFormat="1" ht="15.75">
      <c r="A144" s="11"/>
      <c r="B144" s="11"/>
      <c r="C144" s="12"/>
      <c r="D144" s="35"/>
      <c r="E144" s="36"/>
      <c r="F144" s="36"/>
      <c r="G144" s="36"/>
      <c r="H144" s="36"/>
    </row>
    <row r="145" spans="1:8" s="37" customFormat="1" ht="15.75">
      <c r="A145" s="11"/>
      <c r="B145" s="11"/>
      <c r="C145" s="12"/>
      <c r="D145" s="35"/>
      <c r="E145" s="36"/>
      <c r="F145" s="36"/>
      <c r="G145" s="36"/>
      <c r="H145" s="36"/>
    </row>
    <row r="146" spans="1:8" s="37" customFormat="1" ht="15.75">
      <c r="A146" s="11"/>
      <c r="B146" s="11"/>
      <c r="C146" s="12"/>
      <c r="D146" s="35"/>
      <c r="E146" s="36"/>
      <c r="F146" s="36"/>
      <c r="G146" s="36"/>
      <c r="H146" s="36"/>
    </row>
    <row r="147" spans="1:8" s="37" customFormat="1" ht="15.75">
      <c r="A147" s="11"/>
      <c r="B147" s="11"/>
      <c r="C147" s="12"/>
      <c r="D147" s="35"/>
      <c r="E147" s="36"/>
      <c r="F147" s="36"/>
      <c r="G147" s="36"/>
      <c r="H147" s="36"/>
    </row>
    <row r="148" spans="1:8" s="37" customFormat="1" ht="15.75">
      <c r="A148" s="11"/>
      <c r="B148" s="11"/>
      <c r="C148" s="12"/>
      <c r="D148" s="35"/>
      <c r="E148" s="36"/>
      <c r="F148" s="36"/>
      <c r="G148" s="36"/>
      <c r="H148" s="36"/>
    </row>
    <row r="149" spans="1:8" s="37" customFormat="1" ht="15.75">
      <c r="A149" s="11"/>
      <c r="B149" s="11"/>
      <c r="C149" s="12"/>
      <c r="D149" s="35"/>
      <c r="E149" s="36"/>
      <c r="F149" s="36"/>
      <c r="G149" s="36"/>
      <c r="H149" s="36"/>
    </row>
    <row r="150" spans="1:8" s="37" customFormat="1" ht="15.75">
      <c r="A150" s="11"/>
      <c r="B150" s="11"/>
      <c r="C150" s="12"/>
      <c r="D150" s="35"/>
      <c r="E150" s="36"/>
      <c r="F150" s="36"/>
      <c r="G150" s="36"/>
      <c r="H150" s="36"/>
    </row>
    <row r="151" spans="1:8" s="37" customFormat="1" ht="15.75">
      <c r="A151" s="11"/>
      <c r="B151" s="11"/>
      <c r="C151" s="12"/>
      <c r="D151" s="35"/>
      <c r="E151" s="36"/>
      <c r="F151" s="36"/>
      <c r="G151" s="36"/>
      <c r="H151" s="36"/>
    </row>
    <row r="152" spans="1:8" s="37" customFormat="1" ht="15.75">
      <c r="A152" s="11"/>
      <c r="B152" s="11"/>
      <c r="C152" s="12"/>
      <c r="D152" s="35"/>
      <c r="E152" s="36"/>
      <c r="F152" s="36"/>
      <c r="G152" s="36"/>
      <c r="H152" s="36"/>
    </row>
    <row r="153" spans="1:8" s="37" customFormat="1" ht="15.75">
      <c r="A153" s="11"/>
      <c r="B153" s="11"/>
      <c r="C153" s="12"/>
      <c r="D153" s="35"/>
      <c r="E153" s="36"/>
      <c r="F153" s="36"/>
      <c r="G153" s="36"/>
      <c r="H153" s="36"/>
    </row>
    <row r="154" spans="1:8" s="37" customFormat="1" ht="15.75">
      <c r="A154" s="11"/>
      <c r="B154" s="11"/>
      <c r="C154" s="12"/>
      <c r="D154" s="35"/>
      <c r="E154" s="36"/>
      <c r="F154" s="36"/>
      <c r="G154" s="36"/>
      <c r="H154" s="36"/>
    </row>
    <row r="155" spans="1:8" s="37" customFormat="1" ht="15.75">
      <c r="A155" s="11"/>
      <c r="B155" s="11"/>
      <c r="C155" s="12"/>
      <c r="D155" s="35"/>
      <c r="E155" s="36"/>
      <c r="F155" s="36"/>
      <c r="G155" s="36"/>
      <c r="H155" s="36"/>
    </row>
    <row r="156" spans="1:8" s="37" customFormat="1" ht="15.75">
      <c r="A156" s="11"/>
      <c r="B156" s="11"/>
      <c r="C156" s="12"/>
      <c r="D156" s="35"/>
      <c r="E156" s="36"/>
      <c r="F156" s="36"/>
      <c r="G156" s="36"/>
      <c r="H156" s="36"/>
    </row>
    <row r="157" spans="1:8" s="37" customFormat="1" ht="15.75">
      <c r="A157" s="11"/>
      <c r="B157" s="11"/>
      <c r="C157" s="12"/>
      <c r="D157" s="35"/>
      <c r="E157" s="36"/>
      <c r="F157" s="36"/>
      <c r="G157" s="36"/>
      <c r="H157" s="36"/>
    </row>
    <row r="158" spans="1:8" s="37" customFormat="1" ht="15.75">
      <c r="A158" s="11"/>
      <c r="B158" s="11"/>
      <c r="C158" s="12"/>
      <c r="D158" s="35"/>
      <c r="E158" s="36"/>
      <c r="F158" s="36"/>
      <c r="G158" s="36"/>
      <c r="H158" s="36"/>
    </row>
    <row r="159" spans="1:8" s="37" customFormat="1" ht="15.75">
      <c r="A159" s="11"/>
      <c r="B159" s="11"/>
      <c r="C159" s="12"/>
      <c r="D159" s="35"/>
      <c r="E159" s="36"/>
      <c r="F159" s="36"/>
      <c r="G159" s="36"/>
      <c r="H159" s="36"/>
    </row>
    <row r="160" spans="1:8" s="37" customFormat="1" ht="15.75">
      <c r="A160" s="11"/>
      <c r="B160" s="11"/>
      <c r="C160" s="12"/>
      <c r="D160" s="35"/>
      <c r="E160" s="36"/>
      <c r="F160" s="36"/>
      <c r="G160" s="36"/>
      <c r="H160" s="36"/>
    </row>
    <row r="161" spans="1:8" s="37" customFormat="1" ht="15.75">
      <c r="A161" s="11"/>
      <c r="B161" s="11"/>
      <c r="C161" s="12"/>
      <c r="D161" s="35"/>
      <c r="E161" s="36"/>
      <c r="F161" s="36"/>
      <c r="G161" s="36"/>
      <c r="H161" s="36"/>
    </row>
    <row r="162" spans="1:8" s="37" customFormat="1" ht="15.75">
      <c r="A162" s="11"/>
      <c r="B162" s="11"/>
      <c r="C162" s="12"/>
      <c r="D162" s="35"/>
      <c r="E162" s="36"/>
      <c r="F162" s="36"/>
      <c r="G162" s="36"/>
      <c r="H162" s="36"/>
    </row>
    <row r="163" spans="1:8" s="37" customFormat="1" ht="15.75">
      <c r="A163" s="11"/>
      <c r="B163" s="11"/>
      <c r="C163" s="12"/>
      <c r="D163" s="35"/>
      <c r="E163" s="36"/>
      <c r="F163" s="36"/>
      <c r="G163" s="36"/>
      <c r="H163" s="36"/>
    </row>
    <row r="164" spans="1:8" s="37" customFormat="1" ht="15.75">
      <c r="A164" s="11"/>
      <c r="B164" s="11"/>
      <c r="C164" s="12"/>
      <c r="D164" s="35"/>
      <c r="E164" s="36"/>
      <c r="F164" s="36"/>
      <c r="G164" s="36"/>
      <c r="H164" s="36"/>
    </row>
    <row r="165" spans="1:8" s="37" customFormat="1" ht="15">
      <c r="A165" s="36"/>
      <c r="B165" s="36"/>
      <c r="C165" s="35"/>
      <c r="D165" s="35"/>
      <c r="E165" s="36"/>
      <c r="F165" s="36"/>
      <c r="G165" s="36"/>
      <c r="H165" s="36"/>
    </row>
    <row r="166" spans="1:8" s="37" customFormat="1" ht="15">
      <c r="A166" s="36"/>
      <c r="B166" s="36"/>
      <c r="C166" s="35"/>
      <c r="D166" s="35"/>
      <c r="E166" s="36"/>
      <c r="F166" s="36"/>
      <c r="G166" s="36"/>
      <c r="H166" s="36"/>
    </row>
    <row r="167" spans="1:8" s="37" customFormat="1" ht="15">
      <c r="A167" s="36"/>
      <c r="B167" s="36"/>
      <c r="C167" s="35"/>
      <c r="D167" s="35"/>
      <c r="E167" s="36"/>
      <c r="F167" s="36"/>
      <c r="G167" s="36"/>
      <c r="H167" s="36"/>
    </row>
    <row r="168" spans="1:8" s="37" customFormat="1" ht="15">
      <c r="A168" s="36"/>
      <c r="B168" s="36"/>
      <c r="C168" s="35"/>
      <c r="D168" s="35"/>
      <c r="E168" s="36"/>
      <c r="F168" s="36"/>
      <c r="G168" s="36"/>
      <c r="H168" s="36"/>
    </row>
    <row r="169" spans="1:8" s="37" customFormat="1" ht="15">
      <c r="A169" s="36"/>
      <c r="B169" s="36"/>
      <c r="C169" s="35"/>
      <c r="D169" s="35"/>
      <c r="E169" s="36"/>
      <c r="F169" s="36"/>
      <c r="G169" s="36"/>
      <c r="H169" s="36"/>
    </row>
    <row r="170" spans="1:8" s="37" customFormat="1" ht="15">
      <c r="A170" s="36"/>
      <c r="B170" s="36"/>
      <c r="C170" s="35"/>
      <c r="D170" s="35"/>
      <c r="E170" s="36"/>
      <c r="F170" s="36"/>
      <c r="G170" s="36"/>
      <c r="H170" s="36"/>
    </row>
    <row r="171" spans="1:8" s="37" customFormat="1" ht="15">
      <c r="A171" s="36"/>
      <c r="B171" s="36"/>
      <c r="C171" s="35"/>
      <c r="D171" s="35"/>
      <c r="E171" s="36"/>
      <c r="F171" s="36"/>
      <c r="G171" s="36"/>
      <c r="H171" s="36"/>
    </row>
    <row r="172" spans="1:8" s="37" customFormat="1" ht="15">
      <c r="A172" s="36"/>
      <c r="B172" s="36"/>
      <c r="C172" s="35"/>
      <c r="D172" s="35"/>
      <c r="E172" s="36"/>
      <c r="F172" s="36"/>
      <c r="G172" s="36"/>
      <c r="H172" s="36"/>
    </row>
    <row r="173" spans="1:8" s="37" customFormat="1" ht="15">
      <c r="A173" s="36"/>
      <c r="B173" s="36"/>
      <c r="C173" s="35"/>
      <c r="D173" s="35"/>
      <c r="E173" s="36"/>
      <c r="F173" s="36"/>
      <c r="G173" s="36"/>
      <c r="H173" s="36"/>
    </row>
    <row r="174" spans="1:8" s="37" customFormat="1" ht="15">
      <c r="A174" s="36"/>
      <c r="B174" s="36"/>
      <c r="C174" s="35"/>
      <c r="D174" s="35"/>
      <c r="E174" s="36"/>
      <c r="F174" s="36"/>
      <c r="G174" s="36"/>
      <c r="H174" s="36"/>
    </row>
  </sheetData>
  <mergeCells count="11">
    <mergeCell ref="A29:C29"/>
    <mergeCell ref="A28:C28"/>
    <mergeCell ref="A30:C30"/>
    <mergeCell ref="A42:C42"/>
    <mergeCell ref="A52:C52"/>
    <mergeCell ref="A53:C53"/>
    <mergeCell ref="A62:C62"/>
    <mergeCell ref="A43:C43"/>
    <mergeCell ref="A44:C44"/>
    <mergeCell ref="A50:C50"/>
    <mergeCell ref="A51:C51"/>
  </mergeCells>
  <printOptions/>
  <pageMargins left="0.75" right="0.75" top="1" bottom="1" header="0.5" footer="0.5"/>
  <pageSetup horizontalDpi="600" verticalDpi="600" orientation="portrait" scale="69" r:id="rId1"/>
</worksheet>
</file>

<file path=xl/worksheets/sheet6.xml><?xml version="1.0" encoding="utf-8"?>
<worksheet xmlns="http://schemas.openxmlformats.org/spreadsheetml/2006/main" xmlns:r="http://schemas.openxmlformats.org/officeDocument/2006/relationships">
  <dimension ref="A1:I62"/>
  <sheetViews>
    <sheetView workbookViewId="0" topLeftCell="A1">
      <selection activeCell="B19" sqref="B19:D19"/>
    </sheetView>
  </sheetViews>
  <sheetFormatPr defaultColWidth="9.140625" defaultRowHeight="12.75"/>
  <cols>
    <col min="1" max="1" width="9.140625" style="130" customWidth="1"/>
    <col min="4" max="4" width="13.140625" style="0" customWidth="1"/>
    <col min="7" max="7" width="13.421875" style="0" bestFit="1" customWidth="1"/>
    <col min="9" max="9" width="9.140625" style="130" customWidth="1"/>
  </cols>
  <sheetData>
    <row r="1" spans="1:9" s="58" customFormat="1" ht="12.75">
      <c r="A1" s="130"/>
      <c r="B1" s="132" t="s">
        <v>161</v>
      </c>
      <c r="C1" s="133"/>
      <c r="D1" s="133"/>
      <c r="E1" s="133"/>
      <c r="F1" s="133"/>
      <c r="G1" s="133"/>
      <c r="I1" s="130"/>
    </row>
    <row r="2" spans="1:9" s="58" customFormat="1" ht="12.75">
      <c r="A2" s="130"/>
      <c r="B2" s="134" t="s">
        <v>162</v>
      </c>
      <c r="C2" s="133"/>
      <c r="D2" s="133"/>
      <c r="E2" s="133"/>
      <c r="F2" s="133"/>
      <c r="G2" s="133"/>
      <c r="I2" s="130"/>
    </row>
    <row r="3" spans="1:9" s="58" customFormat="1" ht="12.75">
      <c r="A3" s="130"/>
      <c r="B3" s="134" t="s">
        <v>163</v>
      </c>
      <c r="C3" s="133"/>
      <c r="D3" s="133"/>
      <c r="E3" s="133"/>
      <c r="F3" s="133"/>
      <c r="G3" s="133"/>
      <c r="I3" s="130"/>
    </row>
    <row r="4" spans="1:9" s="58" customFormat="1" ht="12.75" customHeight="1" thickBot="1">
      <c r="A4" s="130"/>
      <c r="B4" s="135"/>
      <c r="C4" s="136"/>
      <c r="D4" s="136"/>
      <c r="E4" s="136"/>
      <c r="F4" s="136"/>
      <c r="G4" s="136"/>
      <c r="I4" s="130"/>
    </row>
    <row r="5" spans="1:9" s="58" customFormat="1" ht="12.75">
      <c r="A5" s="130"/>
      <c r="B5" s="137"/>
      <c r="C5" s="138"/>
      <c r="D5" s="138"/>
      <c r="E5" s="138"/>
      <c r="F5" s="138"/>
      <c r="G5" s="138"/>
      <c r="I5" s="130"/>
    </row>
    <row r="6" spans="1:9" s="58" customFormat="1" ht="12.75">
      <c r="A6" s="130"/>
      <c r="B6" s="139" t="s">
        <v>164</v>
      </c>
      <c r="C6" s="140"/>
      <c r="D6" s="141"/>
      <c r="E6" s="142"/>
      <c r="F6" s="142"/>
      <c r="G6" s="63">
        <v>25000000</v>
      </c>
      <c r="I6" s="130"/>
    </row>
    <row r="7" spans="1:9" s="58" customFormat="1" ht="13.5" thickBot="1">
      <c r="A7" s="130"/>
      <c r="B7" s="126" t="s">
        <v>165</v>
      </c>
      <c r="C7" s="127"/>
      <c r="D7" s="128"/>
      <c r="E7" s="142"/>
      <c r="F7" s="142"/>
      <c r="G7" s="66">
        <v>17000000</v>
      </c>
      <c r="I7" s="130"/>
    </row>
    <row r="8" spans="1:9" s="58" customFormat="1" ht="12.75">
      <c r="A8" s="130"/>
      <c r="B8" s="167" t="s">
        <v>166</v>
      </c>
      <c r="C8" s="168"/>
      <c r="D8" s="169"/>
      <c r="E8" s="142"/>
      <c r="F8" s="142"/>
      <c r="G8" s="67">
        <f>SUM(G6-G7)</f>
        <v>8000000</v>
      </c>
      <c r="I8" s="130"/>
    </row>
    <row r="9" spans="1:9" s="58" customFormat="1" ht="12.75">
      <c r="A9" s="130"/>
      <c r="B9" s="134"/>
      <c r="C9" s="134"/>
      <c r="D9" s="134"/>
      <c r="E9" s="134"/>
      <c r="F9" s="134"/>
      <c r="G9" s="134"/>
      <c r="I9" s="130"/>
    </row>
    <row r="10" spans="1:9" s="58" customFormat="1" ht="12.75">
      <c r="A10" s="130"/>
      <c r="B10" s="139" t="s">
        <v>167</v>
      </c>
      <c r="C10" s="140"/>
      <c r="D10" s="141"/>
      <c r="E10" s="142"/>
      <c r="F10" s="142"/>
      <c r="G10" s="142"/>
      <c r="I10" s="130"/>
    </row>
    <row r="11" spans="1:9" s="58" customFormat="1" ht="12.75">
      <c r="A11" s="130"/>
      <c r="B11" s="167" t="s">
        <v>168</v>
      </c>
      <c r="C11" s="168"/>
      <c r="D11" s="169"/>
      <c r="F11" s="8"/>
      <c r="G11" s="68">
        <v>4700000</v>
      </c>
      <c r="I11" s="130"/>
    </row>
    <row r="12" spans="1:9" s="58" customFormat="1" ht="12.75">
      <c r="A12" s="130"/>
      <c r="B12" s="170" t="s">
        <v>169</v>
      </c>
      <c r="C12" s="171"/>
      <c r="D12" s="172"/>
      <c r="E12" s="173"/>
      <c r="F12" s="173"/>
      <c r="G12" s="67">
        <f>SUM(G8-G11)</f>
        <v>3300000</v>
      </c>
      <c r="I12" s="130"/>
    </row>
    <row r="13" spans="1:9" s="58" customFormat="1" ht="12.75">
      <c r="A13" s="130"/>
      <c r="B13" s="134"/>
      <c r="C13" s="134"/>
      <c r="D13" s="134"/>
      <c r="E13" s="134"/>
      <c r="F13" s="134"/>
      <c r="G13" s="134"/>
      <c r="I13" s="130"/>
    </row>
    <row r="14" spans="1:9" s="58" customFormat="1" ht="12.75">
      <c r="A14" s="130"/>
      <c r="B14" s="139" t="s">
        <v>170</v>
      </c>
      <c r="C14" s="140"/>
      <c r="D14" s="141"/>
      <c r="E14" s="142"/>
      <c r="F14" s="142"/>
      <c r="G14" s="142"/>
      <c r="I14" s="130"/>
    </row>
    <row r="15" spans="1:9" s="58" customFormat="1" ht="12.75">
      <c r="A15" s="130"/>
      <c r="B15" s="69" t="s">
        <v>171</v>
      </c>
      <c r="C15" s="60"/>
      <c r="D15" s="61"/>
      <c r="E15" s="62"/>
      <c r="F15" s="70">
        <v>70000</v>
      </c>
      <c r="G15" s="62"/>
      <c r="I15" s="130"/>
    </row>
    <row r="16" spans="1:9" s="58" customFormat="1" ht="12.75">
      <c r="A16" s="130"/>
      <c r="B16" s="174" t="s">
        <v>172</v>
      </c>
      <c r="C16" s="175"/>
      <c r="D16" s="176"/>
      <c r="E16" s="62"/>
      <c r="F16" s="70">
        <v>110000</v>
      </c>
      <c r="G16" s="71">
        <f>SUM(F15+F16)</f>
        <v>180000</v>
      </c>
      <c r="I16" s="130"/>
    </row>
    <row r="17" spans="1:9" s="58" customFormat="1" ht="12.75">
      <c r="A17" s="130"/>
      <c r="B17" s="134"/>
      <c r="C17" s="134"/>
      <c r="D17" s="134"/>
      <c r="E17" s="134"/>
      <c r="F17" s="134"/>
      <c r="G17" s="67">
        <f>SUM(G12+G16)</f>
        <v>3480000</v>
      </c>
      <c r="I17" s="130"/>
    </row>
    <row r="18" spans="1:9" s="58" customFormat="1" ht="12.75">
      <c r="A18" s="130"/>
      <c r="B18" s="139" t="s">
        <v>173</v>
      </c>
      <c r="C18" s="140"/>
      <c r="D18" s="141"/>
      <c r="E18" s="142"/>
      <c r="F18" s="142"/>
      <c r="G18" s="142"/>
      <c r="I18" s="130"/>
    </row>
    <row r="19" spans="1:9" s="58" customFormat="1" ht="13.5" thickBot="1">
      <c r="A19" s="130"/>
      <c r="B19" s="126" t="s">
        <v>174</v>
      </c>
      <c r="C19" s="127"/>
      <c r="D19" s="128"/>
      <c r="E19" s="142"/>
      <c r="F19" s="142"/>
      <c r="G19" s="66">
        <v>820000</v>
      </c>
      <c r="I19" s="130"/>
    </row>
    <row r="20" spans="1:9" s="58" customFormat="1" ht="12.75">
      <c r="A20" s="130"/>
      <c r="B20" s="72"/>
      <c r="C20" s="73"/>
      <c r="D20" s="73"/>
      <c r="E20" s="62"/>
      <c r="F20" s="62"/>
      <c r="G20" s="74"/>
      <c r="I20" s="130"/>
    </row>
    <row r="21" spans="1:9" s="58" customFormat="1" ht="12.75">
      <c r="A21" s="130"/>
      <c r="B21" s="139" t="s">
        <v>175</v>
      </c>
      <c r="C21" s="140"/>
      <c r="D21" s="141"/>
      <c r="E21" s="142"/>
      <c r="F21" s="142"/>
      <c r="G21" s="75">
        <f>SUM(G17-G19)</f>
        <v>2660000</v>
      </c>
      <c r="I21" s="130"/>
    </row>
    <row r="22" spans="1:9" s="58" customFormat="1" ht="12.75">
      <c r="A22" s="130"/>
      <c r="B22" s="126" t="s">
        <v>176</v>
      </c>
      <c r="C22" s="127"/>
      <c r="D22" s="128"/>
      <c r="E22" s="142"/>
      <c r="F22" s="142"/>
      <c r="G22" s="76">
        <v>905000</v>
      </c>
      <c r="I22" s="130"/>
    </row>
    <row r="23" spans="1:9" s="58" customFormat="1" ht="12.75">
      <c r="A23" s="130"/>
      <c r="B23" s="69" t="s">
        <v>177</v>
      </c>
      <c r="C23" s="64"/>
      <c r="D23" s="65"/>
      <c r="E23" s="62"/>
      <c r="F23" s="62"/>
      <c r="G23" s="75">
        <f>SUM(G21-G22)</f>
        <v>1755000</v>
      </c>
      <c r="I23" s="130"/>
    </row>
    <row r="24" spans="1:9" s="58" customFormat="1" ht="12.75">
      <c r="A24" s="130"/>
      <c r="B24" s="134"/>
      <c r="C24" s="134"/>
      <c r="D24" s="134"/>
      <c r="E24" s="134"/>
      <c r="F24" s="134"/>
      <c r="G24" s="134"/>
      <c r="I24" s="130"/>
    </row>
    <row r="25" spans="1:9" s="58" customFormat="1" ht="12.75">
      <c r="A25" s="130"/>
      <c r="B25" s="139" t="s">
        <v>178</v>
      </c>
      <c r="C25" s="140"/>
      <c r="D25" s="141"/>
      <c r="E25" s="59"/>
      <c r="F25" s="59"/>
      <c r="G25" s="59"/>
      <c r="I25" s="130"/>
    </row>
    <row r="26" spans="1:9" s="58" customFormat="1" ht="12.75">
      <c r="A26" s="130"/>
      <c r="B26" s="126" t="s">
        <v>179</v>
      </c>
      <c r="C26" s="127"/>
      <c r="D26" s="128"/>
      <c r="E26" s="59"/>
      <c r="F26" s="77">
        <v>90000</v>
      </c>
      <c r="G26" s="59"/>
      <c r="I26" s="130"/>
    </row>
    <row r="27" spans="1:9" s="58" customFormat="1" ht="12.75">
      <c r="A27" s="130"/>
      <c r="B27" s="126" t="s">
        <v>180</v>
      </c>
      <c r="C27" s="127"/>
      <c r="D27" s="128"/>
      <c r="E27" s="59"/>
      <c r="F27" s="77">
        <v>440000</v>
      </c>
      <c r="G27" s="77">
        <f>SUM(F26+F27)</f>
        <v>530000</v>
      </c>
      <c r="I27" s="130"/>
    </row>
    <row r="28" spans="1:9" s="58" customFormat="1" ht="12.75">
      <c r="A28" s="130"/>
      <c r="B28" s="78" t="s">
        <v>181</v>
      </c>
      <c r="C28" s="79"/>
      <c r="D28" s="80"/>
      <c r="E28" s="59"/>
      <c r="F28" s="59"/>
      <c r="G28" s="81">
        <f>SUM(G23-G27)</f>
        <v>1225000</v>
      </c>
      <c r="I28" s="130"/>
    </row>
    <row r="30" spans="2:7" ht="12.75">
      <c r="B30" s="139" t="s">
        <v>182</v>
      </c>
      <c r="C30" s="140"/>
      <c r="D30" s="141"/>
      <c r="G30" s="82">
        <v>390000</v>
      </c>
    </row>
    <row r="31" spans="1:9" s="58" customFormat="1" ht="13.5" thickBot="1">
      <c r="A31" s="130"/>
      <c r="B31" s="167" t="s">
        <v>183</v>
      </c>
      <c r="C31" s="168"/>
      <c r="D31" s="169"/>
      <c r="E31" s="142"/>
      <c r="F31" s="142"/>
      <c r="G31" s="83">
        <f>SUM(G28-G30)</f>
        <v>835000</v>
      </c>
      <c r="I31" s="130"/>
    </row>
    <row r="32" spans="1:9" s="58" customFormat="1" ht="13.5" thickTop="1">
      <c r="A32" s="130"/>
      <c r="B32" s="134"/>
      <c r="C32" s="134"/>
      <c r="D32" s="134"/>
      <c r="E32" s="134"/>
      <c r="F32" s="134"/>
      <c r="G32" s="134"/>
      <c r="I32" s="130"/>
    </row>
    <row r="33" spans="1:9" s="58" customFormat="1" ht="12.75">
      <c r="A33" s="130"/>
      <c r="B33" s="139" t="s">
        <v>184</v>
      </c>
      <c r="C33" s="140"/>
      <c r="D33" s="141"/>
      <c r="E33" s="142"/>
      <c r="F33" s="142"/>
      <c r="G33" s="84">
        <f>(G23-70000)/300000</f>
        <v>5.616666666666666</v>
      </c>
      <c r="I33" s="130"/>
    </row>
    <row r="34" spans="1:9" s="58" customFormat="1" ht="12.75">
      <c r="A34" s="130"/>
      <c r="B34" s="85" t="s">
        <v>184</v>
      </c>
      <c r="C34" s="85"/>
      <c r="D34" s="85"/>
      <c r="E34" s="86"/>
      <c r="F34" s="86"/>
      <c r="G34" s="87">
        <f>(G28-70000)/300000</f>
        <v>3.85</v>
      </c>
      <c r="H34" s="86"/>
      <c r="I34" s="130"/>
    </row>
    <row r="35" spans="1:9" s="58" customFormat="1" ht="12.75">
      <c r="A35" s="130"/>
      <c r="B35" s="78" t="s">
        <v>184</v>
      </c>
      <c r="C35" s="88"/>
      <c r="D35" s="89"/>
      <c r="E35" s="86"/>
      <c r="F35" s="86"/>
      <c r="G35" s="87">
        <f>(G31-70000)/300000</f>
        <v>2.55</v>
      </c>
      <c r="H35" s="86"/>
      <c r="I35" s="130"/>
    </row>
    <row r="36" spans="1:9" s="58" customFormat="1" ht="12.75">
      <c r="A36" s="130"/>
      <c r="B36" s="90" t="s">
        <v>185</v>
      </c>
      <c r="C36" s="90"/>
      <c r="D36" s="90"/>
      <c r="E36" s="86"/>
      <c r="F36" s="86"/>
      <c r="G36" s="91"/>
      <c r="H36" s="86"/>
      <c r="I36" s="130"/>
    </row>
    <row r="37" spans="1:9" s="94" customFormat="1" ht="12.75">
      <c r="A37" s="92"/>
      <c r="B37" s="177"/>
      <c r="C37" s="178"/>
      <c r="D37" s="178"/>
      <c r="E37" s="178"/>
      <c r="F37" s="178"/>
      <c r="G37" s="178"/>
      <c r="H37" s="178"/>
      <c r="I37" s="92"/>
    </row>
    <row r="38" spans="1:9" s="94" customFormat="1" ht="12.75">
      <c r="A38" s="92"/>
      <c r="B38" s="179" t="s">
        <v>161</v>
      </c>
      <c r="C38" s="166"/>
      <c r="D38" s="166"/>
      <c r="E38" s="166"/>
      <c r="F38" s="166"/>
      <c r="G38" s="166"/>
      <c r="H38" s="32"/>
      <c r="I38" s="92"/>
    </row>
    <row r="39" spans="1:9" s="94" customFormat="1" ht="12.75">
      <c r="A39" s="92"/>
      <c r="B39" s="180" t="s">
        <v>186</v>
      </c>
      <c r="C39" s="180"/>
      <c r="D39" s="180"/>
      <c r="E39" s="180"/>
      <c r="F39" s="180"/>
      <c r="G39" s="180"/>
      <c r="H39" s="96"/>
      <c r="I39" s="92"/>
    </row>
    <row r="40" spans="1:9" s="94" customFormat="1" ht="12.75">
      <c r="A40" s="92"/>
      <c r="B40" s="181" t="s">
        <v>187</v>
      </c>
      <c r="C40" s="181"/>
      <c r="D40" s="181"/>
      <c r="E40" s="181"/>
      <c r="F40" s="181"/>
      <c r="G40" s="181"/>
      <c r="I40" s="92"/>
    </row>
    <row r="41" spans="1:9" s="94" customFormat="1" ht="12.75">
      <c r="A41" s="92"/>
      <c r="B41" s="179"/>
      <c r="C41" s="182"/>
      <c r="D41" s="182"/>
      <c r="E41" s="182"/>
      <c r="F41" s="182"/>
      <c r="G41" s="182"/>
      <c r="I41" s="92"/>
    </row>
    <row r="42" spans="1:9" s="94" customFormat="1" ht="12.75">
      <c r="A42" s="92"/>
      <c r="B42" s="97" t="s">
        <v>188</v>
      </c>
      <c r="C42" s="98"/>
      <c r="D42" s="99"/>
      <c r="E42" s="100"/>
      <c r="F42" s="100"/>
      <c r="G42" s="101">
        <v>980000</v>
      </c>
      <c r="I42" s="92"/>
    </row>
    <row r="43" spans="1:9" s="94" customFormat="1" ht="12.75" customHeight="1">
      <c r="A43" s="92"/>
      <c r="B43" s="102" t="s">
        <v>189</v>
      </c>
      <c r="C43" s="103"/>
      <c r="D43" s="104"/>
      <c r="E43" s="105"/>
      <c r="F43" s="105"/>
      <c r="G43" s="101">
        <v>835000</v>
      </c>
      <c r="I43" s="92"/>
    </row>
    <row r="44" spans="1:9" s="94" customFormat="1" ht="12.75">
      <c r="A44" s="92"/>
      <c r="B44" s="106"/>
      <c r="C44" s="107"/>
      <c r="D44" s="107"/>
      <c r="E44" s="108"/>
      <c r="F44" s="108"/>
      <c r="G44" s="101">
        <f>SUM(G42:G43)</f>
        <v>1815000</v>
      </c>
      <c r="I44" s="92"/>
    </row>
    <row r="45" spans="1:9" s="94" customFormat="1" ht="12.75">
      <c r="A45" s="92"/>
      <c r="B45" s="183"/>
      <c r="C45" s="178"/>
      <c r="D45" s="178"/>
      <c r="E45" s="184"/>
      <c r="F45" s="184"/>
      <c r="G45" s="184"/>
      <c r="I45" s="92"/>
    </row>
    <row r="46" spans="1:9" s="94" customFormat="1" ht="12.75">
      <c r="A46" s="92"/>
      <c r="B46" s="185" t="s">
        <v>190</v>
      </c>
      <c r="C46" s="186"/>
      <c r="D46" s="186"/>
      <c r="E46" s="184"/>
      <c r="F46" s="184"/>
      <c r="G46" s="110"/>
      <c r="I46" s="92"/>
    </row>
    <row r="47" spans="1:9" s="94" customFormat="1" ht="12.75">
      <c r="A47" s="92"/>
      <c r="B47" s="111" t="s">
        <v>191</v>
      </c>
      <c r="C47" s="112"/>
      <c r="D47" s="112"/>
      <c r="E47" s="109"/>
      <c r="F47" s="70">
        <v>70000</v>
      </c>
      <c r="G47" s="110"/>
      <c r="I47" s="92"/>
    </row>
    <row r="48" spans="1:9" s="94" customFormat="1" ht="12.75">
      <c r="A48" s="92"/>
      <c r="B48" s="111" t="s">
        <v>100</v>
      </c>
      <c r="C48" s="112"/>
      <c r="D48" s="112"/>
      <c r="E48" s="109"/>
      <c r="F48" s="70">
        <v>250000</v>
      </c>
      <c r="G48" s="113">
        <f>SUM(F47+F48)</f>
        <v>320000</v>
      </c>
      <c r="I48" s="92"/>
    </row>
    <row r="49" spans="1:9" s="94" customFormat="1" ht="12.75">
      <c r="A49" s="92"/>
      <c r="B49" s="187"/>
      <c r="C49" s="188"/>
      <c r="D49" s="188"/>
      <c r="E49" s="184"/>
      <c r="F49" s="184"/>
      <c r="G49" s="115"/>
      <c r="I49" s="92"/>
    </row>
    <row r="50" spans="1:9" s="94" customFormat="1" ht="13.5" thickBot="1">
      <c r="A50" s="92"/>
      <c r="B50" s="85" t="s">
        <v>192</v>
      </c>
      <c r="C50" s="116"/>
      <c r="D50" s="116"/>
      <c r="E50" s="95"/>
      <c r="F50" s="95"/>
      <c r="G50" s="117">
        <f>SUM(G44-G48)</f>
        <v>1495000</v>
      </c>
      <c r="H50" s="95"/>
      <c r="I50" s="92"/>
    </row>
    <row r="51" spans="1:9" s="94" customFormat="1" ht="13.5" thickTop="1">
      <c r="A51" s="92"/>
      <c r="B51" s="183"/>
      <c r="C51" s="178"/>
      <c r="D51" s="178"/>
      <c r="E51" s="180"/>
      <c r="F51" s="180"/>
      <c r="G51" s="180"/>
      <c r="I51" s="92"/>
    </row>
    <row r="52" spans="1:9" s="94" customFormat="1" ht="12.75">
      <c r="A52" s="92"/>
      <c r="B52" s="106"/>
      <c r="C52" s="107"/>
      <c r="D52" s="107"/>
      <c r="E52" s="95"/>
      <c r="F52" s="95"/>
      <c r="G52" s="115"/>
      <c r="I52" s="92"/>
    </row>
    <row r="53" spans="1:9" s="94" customFormat="1" ht="12.75">
      <c r="A53" s="92"/>
      <c r="B53" s="106"/>
      <c r="C53" s="93"/>
      <c r="D53" s="93"/>
      <c r="E53" s="95"/>
      <c r="G53" s="115"/>
      <c r="I53" s="92"/>
    </row>
    <row r="54" spans="1:9" s="94" customFormat="1" ht="12.75">
      <c r="A54" s="92"/>
      <c r="B54" s="189"/>
      <c r="C54" s="190"/>
      <c r="D54" s="190"/>
      <c r="E54" s="120"/>
      <c r="G54" s="110"/>
      <c r="I54" s="92"/>
    </row>
    <row r="55" spans="1:9" s="94" customFormat="1" ht="12.75">
      <c r="A55" s="92"/>
      <c r="B55" s="189"/>
      <c r="C55" s="190"/>
      <c r="D55" s="190"/>
      <c r="E55" s="121"/>
      <c r="G55" s="115"/>
      <c r="I55" s="92"/>
    </row>
    <row r="56" spans="1:9" s="94" customFormat="1" ht="12.75">
      <c r="A56" s="92"/>
      <c r="B56" s="122"/>
      <c r="C56" s="123"/>
      <c r="D56" s="123"/>
      <c r="E56" s="121"/>
      <c r="G56" s="115"/>
      <c r="I56" s="92"/>
    </row>
    <row r="57" spans="1:9" s="94" customFormat="1" ht="12.75">
      <c r="A57" s="92"/>
      <c r="B57" s="118"/>
      <c r="C57" s="119"/>
      <c r="D57" s="119"/>
      <c r="E57" s="121"/>
      <c r="G57" s="115"/>
      <c r="I57" s="92"/>
    </row>
    <row r="58" spans="1:9" s="94" customFormat="1" ht="12.75">
      <c r="A58" s="92"/>
      <c r="B58" s="187"/>
      <c r="C58" s="188"/>
      <c r="D58" s="188"/>
      <c r="E58" s="180"/>
      <c r="F58" s="180"/>
      <c r="G58" s="115"/>
      <c r="I58" s="92"/>
    </row>
    <row r="59" spans="1:9" s="94" customFormat="1" ht="12.75">
      <c r="A59" s="92"/>
      <c r="B59" s="124"/>
      <c r="C59" s="125"/>
      <c r="D59" s="125"/>
      <c r="E59" s="95"/>
      <c r="F59" s="95"/>
      <c r="G59" s="115"/>
      <c r="I59" s="92"/>
    </row>
    <row r="60" spans="1:9" s="94" customFormat="1" ht="12.75">
      <c r="A60" s="92"/>
      <c r="B60" s="191"/>
      <c r="C60" s="192"/>
      <c r="D60" s="192"/>
      <c r="E60" s="95"/>
      <c r="F60" s="95"/>
      <c r="G60" s="115"/>
      <c r="I60" s="92"/>
    </row>
    <row r="61" spans="1:9" s="94" customFormat="1" ht="12.75">
      <c r="A61" s="92"/>
      <c r="B61" s="106"/>
      <c r="C61" s="114"/>
      <c r="D61" s="114"/>
      <c r="E61" s="95"/>
      <c r="F61" s="95"/>
      <c r="G61" s="115"/>
      <c r="I61" s="92"/>
    </row>
    <row r="62" spans="1:9" s="94" customFormat="1" ht="12.75">
      <c r="A62" s="92"/>
      <c r="B62" s="183"/>
      <c r="C62" s="178"/>
      <c r="D62" s="178"/>
      <c r="E62" s="180"/>
      <c r="F62" s="180"/>
      <c r="G62" s="129"/>
      <c r="I62" s="92"/>
    </row>
    <row r="63" s="92" customFormat="1" ht="12.75"/>
  </sheetData>
  <mergeCells count="60">
    <mergeCell ref="B58:D58"/>
    <mergeCell ref="E58:F58"/>
    <mergeCell ref="B60:D60"/>
    <mergeCell ref="B62:D62"/>
    <mergeCell ref="E62:F62"/>
    <mergeCell ref="B51:D51"/>
    <mergeCell ref="E51:G51"/>
    <mergeCell ref="B54:D54"/>
    <mergeCell ref="B55:D55"/>
    <mergeCell ref="B46:D46"/>
    <mergeCell ref="E46:F46"/>
    <mergeCell ref="B49:D49"/>
    <mergeCell ref="E49:F49"/>
    <mergeCell ref="B39:G39"/>
    <mergeCell ref="B40:G40"/>
    <mergeCell ref="B41:G41"/>
    <mergeCell ref="B45:D45"/>
    <mergeCell ref="E45:G45"/>
    <mergeCell ref="B33:D33"/>
    <mergeCell ref="E33:F33"/>
    <mergeCell ref="B37:H37"/>
    <mergeCell ref="B38:G38"/>
    <mergeCell ref="B30:D30"/>
    <mergeCell ref="B31:D31"/>
    <mergeCell ref="E31:F31"/>
    <mergeCell ref="B32:G32"/>
    <mergeCell ref="B24:G24"/>
    <mergeCell ref="B25:D25"/>
    <mergeCell ref="B26:D26"/>
    <mergeCell ref="B27:D27"/>
    <mergeCell ref="B21:D21"/>
    <mergeCell ref="E21:F21"/>
    <mergeCell ref="B22:D22"/>
    <mergeCell ref="E22:F22"/>
    <mergeCell ref="B18:D18"/>
    <mergeCell ref="E18:G18"/>
    <mergeCell ref="B19:D19"/>
    <mergeCell ref="E19:F19"/>
    <mergeCell ref="B14:D14"/>
    <mergeCell ref="E14:G14"/>
    <mergeCell ref="B16:D16"/>
    <mergeCell ref="B17:F17"/>
    <mergeCell ref="B11:D11"/>
    <mergeCell ref="B12:D12"/>
    <mergeCell ref="E12:F12"/>
    <mergeCell ref="B13:G13"/>
    <mergeCell ref="B8:D8"/>
    <mergeCell ref="E8:F8"/>
    <mergeCell ref="B9:G9"/>
    <mergeCell ref="B10:D10"/>
    <mergeCell ref="E10:G10"/>
    <mergeCell ref="B5:G5"/>
    <mergeCell ref="B6:D6"/>
    <mergeCell ref="E6:F6"/>
    <mergeCell ref="B7:D7"/>
    <mergeCell ref="E7:F7"/>
    <mergeCell ref="B1:G1"/>
    <mergeCell ref="B2:G2"/>
    <mergeCell ref="B3:G3"/>
    <mergeCell ref="B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I163"/>
  <sheetViews>
    <sheetView workbookViewId="0" topLeftCell="A52">
      <selection activeCell="A31" sqref="A31:C31"/>
    </sheetView>
  </sheetViews>
  <sheetFormatPr defaultColWidth="9.140625" defaultRowHeight="12.75"/>
  <cols>
    <col min="1" max="1" width="70.28125" style="0" customWidth="1"/>
    <col min="2" max="2" width="22.421875" style="0" customWidth="1"/>
    <col min="3" max="3" width="17.421875" style="0" customWidth="1"/>
  </cols>
  <sheetData>
    <row r="1" ht="12.75">
      <c r="A1" t="s">
        <v>18</v>
      </c>
    </row>
    <row r="3" ht="12.75">
      <c r="A3" t="s">
        <v>122</v>
      </c>
    </row>
    <row r="4" spans="1:3" s="1" customFormat="1" ht="15.75">
      <c r="A4" s="131" t="s">
        <v>146</v>
      </c>
      <c r="B4" s="131"/>
      <c r="C4" s="131"/>
    </row>
    <row r="5" spans="1:35" s="1" customFormat="1" ht="15.75">
      <c r="A5" s="163" t="s">
        <v>123</v>
      </c>
      <c r="B5" s="163"/>
      <c r="C5" s="193"/>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1" customFormat="1" ht="15.75">
      <c r="A6" s="163" t="s">
        <v>129</v>
      </c>
      <c r="B6" s="163"/>
      <c r="C6" s="193"/>
      <c r="D6" s="11"/>
      <c r="E6" s="50"/>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1" customFormat="1" ht="15.75">
      <c r="A7" s="11" t="s">
        <v>31</v>
      </c>
      <c r="B7" s="16"/>
      <c r="C7" s="16"/>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s="1" customFormat="1" ht="15.75">
      <c r="A8" s="11" t="s">
        <v>124</v>
      </c>
      <c r="B8" s="14">
        <v>32000</v>
      </c>
      <c r="C8" s="16"/>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s="1" customFormat="1" ht="15.75">
      <c r="A9" s="11" t="s">
        <v>125</v>
      </c>
      <c r="B9" s="14"/>
      <c r="C9" s="16"/>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s="1" customFormat="1" ht="15.75">
      <c r="A10" s="30" t="s">
        <v>126</v>
      </c>
      <c r="B10" s="14">
        <v>-20400</v>
      </c>
      <c r="C10" s="16"/>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s="1" customFormat="1" ht="15.75">
      <c r="A11" s="30" t="s">
        <v>128</v>
      </c>
      <c r="B11" s="14">
        <v>12000</v>
      </c>
      <c r="C11" s="16"/>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s="1" customFormat="1" ht="15.75">
      <c r="A12" s="30" t="s">
        <v>134</v>
      </c>
      <c r="B12" s="18">
        <v>-3400</v>
      </c>
      <c r="C12" s="16"/>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s="1" customFormat="1" ht="15.75">
      <c r="A13" s="11" t="s">
        <v>29</v>
      </c>
      <c r="B13" s="16"/>
      <c r="C13" s="20">
        <v>20200</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35" s="1" customFormat="1" ht="15.75">
      <c r="A14" s="11" t="s">
        <v>30</v>
      </c>
      <c r="B14" s="14"/>
      <c r="C14" s="20"/>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1:35" s="1" customFormat="1" ht="15.75">
      <c r="A15" s="30" t="s">
        <v>133</v>
      </c>
      <c r="B15" s="14">
        <v>17000</v>
      </c>
      <c r="C15" s="20"/>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5" s="1" customFormat="1" ht="15.75">
      <c r="A16" s="30" t="s">
        <v>147</v>
      </c>
      <c r="B16" s="18">
        <v>-18000</v>
      </c>
      <c r="C16" s="20"/>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row>
    <row r="17" spans="1:35" s="1" customFormat="1" ht="15.75">
      <c r="A17" s="11" t="s">
        <v>33</v>
      </c>
      <c r="B17" s="16"/>
      <c r="C17" s="20">
        <v>-1000</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s="1" customFormat="1" ht="15.75">
      <c r="A18" s="11" t="s">
        <v>34</v>
      </c>
      <c r="B18" s="14"/>
      <c r="C18" s="20"/>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s="1" customFormat="1" ht="15.75">
      <c r="A19" s="30" t="s">
        <v>135</v>
      </c>
      <c r="B19" s="14">
        <v>-16000</v>
      </c>
      <c r="C19" s="20"/>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s="1" customFormat="1" ht="15.75">
      <c r="A20" s="30" t="s">
        <v>127</v>
      </c>
      <c r="B20" s="14">
        <v>24000</v>
      </c>
      <c r="C20" s="20"/>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s="1" customFormat="1" ht="15.75">
      <c r="A21" s="30" t="s">
        <v>35</v>
      </c>
      <c r="B21" s="18">
        <v>-8200</v>
      </c>
      <c r="C21" s="20"/>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35" s="1" customFormat="1" ht="15.75">
      <c r="A22" s="11" t="s">
        <v>36</v>
      </c>
      <c r="B22" s="16"/>
      <c r="C22" s="29">
        <v>-200</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row>
    <row r="23" spans="1:35" s="1" customFormat="1" ht="15.75">
      <c r="A23" s="11" t="s">
        <v>37</v>
      </c>
      <c r="B23" s="16"/>
      <c r="C23" s="20">
        <v>19000</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row>
    <row r="24" spans="1:35" s="1" customFormat="1" ht="15.75">
      <c r="A24" s="11" t="s">
        <v>39</v>
      </c>
      <c r="B24" s="16"/>
      <c r="C24" s="29">
        <v>20000</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35" s="1" customFormat="1" ht="18.75" thickBot="1">
      <c r="A25" s="11" t="s">
        <v>40</v>
      </c>
      <c r="B25" s="22"/>
      <c r="C25" s="51">
        <v>39000</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35" s="1" customFormat="1" ht="16.5" thickTop="1">
      <c r="A26" s="11"/>
      <c r="B26" s="48"/>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1:35" s="1" customFormat="1" ht="15.75">
      <c r="A27" s="11"/>
      <c r="B27" s="48"/>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35" s="1" customFormat="1" ht="15.75">
      <c r="A28" s="11"/>
      <c r="B28" s="48"/>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row>
    <row r="29" spans="1:35" s="1" customFormat="1" ht="15.75">
      <c r="A29" s="163" t="s">
        <v>137</v>
      </c>
      <c r="B29" s="163"/>
      <c r="C29" s="163"/>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35" s="1" customFormat="1" ht="15.75">
      <c r="A30" s="163" t="s">
        <v>193</v>
      </c>
      <c r="B30" s="163"/>
      <c r="C30" s="163"/>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35" s="1" customFormat="1" ht="15.75">
      <c r="A31" s="163" t="s">
        <v>84</v>
      </c>
      <c r="B31" s="166"/>
      <c r="C31" s="166"/>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row>
    <row r="32" spans="1:35" s="1" customFormat="1" ht="15.75">
      <c r="A32" s="11" t="s">
        <v>85</v>
      </c>
      <c r="B32" s="52"/>
      <c r="C32" s="12">
        <v>39000</v>
      </c>
      <c r="D32" s="52"/>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row>
    <row r="33" spans="1:35" s="1" customFormat="1" ht="15.75">
      <c r="A33" s="11" t="s">
        <v>74</v>
      </c>
      <c r="B33" s="52"/>
      <c r="C33" s="12">
        <v>41600</v>
      </c>
      <c r="D33" s="52"/>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s="1" customFormat="1" ht="15.75">
      <c r="A34" s="11" t="s">
        <v>139</v>
      </c>
      <c r="B34" s="52"/>
      <c r="C34" s="12">
        <v>18400</v>
      </c>
      <c r="D34" s="52"/>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1:35" s="1" customFormat="1" ht="15.75">
      <c r="A35" s="11" t="s">
        <v>140</v>
      </c>
      <c r="B35" s="52"/>
      <c r="C35" s="12">
        <v>69000</v>
      </c>
      <c r="D35" s="52"/>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s="1" customFormat="1" ht="15.75">
      <c r="A36" s="11" t="s">
        <v>141</v>
      </c>
      <c r="B36" s="52"/>
      <c r="C36" s="38">
        <v>88000</v>
      </c>
      <c r="D36" s="52"/>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row>
    <row r="37" spans="1:35" s="1" customFormat="1" ht="16.5" thickBot="1">
      <c r="A37" s="11"/>
      <c r="B37" s="52"/>
      <c r="C37" s="39">
        <v>256000</v>
      </c>
      <c r="D37" s="52"/>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s="1" customFormat="1" ht="16.5" thickTop="1">
      <c r="A38" s="163" t="s">
        <v>148</v>
      </c>
      <c r="B38" s="166"/>
      <c r="C38" s="166"/>
      <c r="D38" s="12"/>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1:35" s="1" customFormat="1" ht="15.75">
      <c r="A39" s="43" t="s">
        <v>138</v>
      </c>
      <c r="B39" s="32"/>
      <c r="C39" s="32"/>
      <c r="D39" s="12"/>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s="1" customFormat="1" ht="15.75">
      <c r="A40" s="30" t="s">
        <v>142</v>
      </c>
      <c r="C40" s="12">
        <v>30000</v>
      </c>
      <c r="D40" s="12"/>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1" spans="1:35" s="1" customFormat="1" ht="15.75">
      <c r="A41" s="30" t="s">
        <v>143</v>
      </c>
      <c r="C41" s="12">
        <v>55000</v>
      </c>
      <c r="D41" s="12"/>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row>
    <row r="42" spans="1:35" s="1" customFormat="1" ht="15.75">
      <c r="A42" s="43" t="s">
        <v>149</v>
      </c>
      <c r="C42" s="12"/>
      <c r="D42" s="12"/>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row>
    <row r="43" spans="1:35" s="1" customFormat="1" ht="15.75">
      <c r="A43" s="30" t="s">
        <v>100</v>
      </c>
      <c r="B43" s="12">
        <v>124000</v>
      </c>
      <c r="C43" s="12"/>
      <c r="D43" s="12"/>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row>
    <row r="44" spans="1:35" s="1" customFormat="1" ht="15.75">
      <c r="A44" s="30" t="s">
        <v>41</v>
      </c>
      <c r="B44" s="38">
        <v>47000</v>
      </c>
      <c r="C44" s="12">
        <f>SUM(B43+B44)</f>
        <v>171000</v>
      </c>
      <c r="D44" s="12"/>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row>
    <row r="45" spans="1:35" s="1" customFormat="1" ht="15.75">
      <c r="A45" s="11"/>
      <c r="B45" s="12"/>
      <c r="C45" s="12"/>
      <c r="D45" s="12"/>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s="1" customFormat="1" ht="16.5" thickBot="1">
      <c r="A46" s="11" t="s">
        <v>150</v>
      </c>
      <c r="C46" s="53">
        <v>256000</v>
      </c>
      <c r="D46" s="12"/>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row>
    <row r="47" spans="1:35" s="1" customFormat="1" ht="16.5" thickTop="1">
      <c r="A47" s="11"/>
      <c r="B47" s="12"/>
      <c r="C47" s="12"/>
      <c r="D47" s="12"/>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35" s="1" customFormat="1" ht="15.75">
      <c r="A48" s="11" t="s">
        <v>13</v>
      </c>
      <c r="B48" s="12"/>
      <c r="C48" s="12"/>
      <c r="D48" s="12"/>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row>
    <row r="49" spans="1:2" s="11" customFormat="1" ht="15.75">
      <c r="A49" s="11" t="s">
        <v>160</v>
      </c>
      <c r="B49" s="48"/>
    </row>
    <row r="50" s="11" customFormat="1" ht="15.75">
      <c r="B50" s="48"/>
    </row>
    <row r="51" s="11" customFormat="1" ht="15.75">
      <c r="B51" s="48"/>
    </row>
    <row r="52" spans="1:2" s="11" customFormat="1" ht="15.75">
      <c r="A52" s="11" t="s">
        <v>130</v>
      </c>
      <c r="B52" s="54">
        <v>20200</v>
      </c>
    </row>
    <row r="53" spans="1:2" s="11" customFormat="1" ht="15.75">
      <c r="A53" s="11" t="s">
        <v>132</v>
      </c>
      <c r="B53" s="54">
        <v>-1000</v>
      </c>
    </row>
    <row r="54" spans="1:2" s="11" customFormat="1" ht="15.75">
      <c r="A54" s="11" t="s">
        <v>131</v>
      </c>
      <c r="B54" s="54">
        <v>-8200</v>
      </c>
    </row>
    <row r="55" spans="1:2" s="11" customFormat="1" ht="15.75">
      <c r="A55" s="11" t="s">
        <v>136</v>
      </c>
      <c r="B55" s="54">
        <v>11000</v>
      </c>
    </row>
    <row r="56" s="11" customFormat="1" ht="15.75">
      <c r="B56" s="48"/>
    </row>
    <row r="57" s="11" customFormat="1" ht="15.75">
      <c r="B57" s="49"/>
    </row>
    <row r="58" s="11" customFormat="1" ht="15.75"/>
    <row r="59" s="11" customFormat="1" ht="15.75">
      <c r="B59" s="55">
        <v>20200</v>
      </c>
    </row>
    <row r="60" s="11" customFormat="1" ht="15.75">
      <c r="B60" s="10">
        <v>30000</v>
      </c>
    </row>
    <row r="61" spans="1:2" s="11" customFormat="1" ht="15.75">
      <c r="A61" s="11" t="s">
        <v>144</v>
      </c>
      <c r="B61" s="10" t="s">
        <v>145</v>
      </c>
    </row>
    <row r="62" spans="2:4" s="11" customFormat="1" ht="15.75">
      <c r="B62" s="12"/>
      <c r="C62" s="12"/>
      <c r="D62" s="12"/>
    </row>
    <row r="63" spans="1:35" s="1" customFormat="1" ht="15.75">
      <c r="A63" s="11"/>
      <c r="B63" s="12"/>
      <c r="C63" s="12"/>
      <c r="D63" s="12"/>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1:35" s="1" customFormat="1" ht="15.75">
      <c r="A64" s="11"/>
      <c r="B64" s="12"/>
      <c r="C64" s="12"/>
      <c r="D64" s="12"/>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1:35" s="1" customFormat="1" ht="15.75">
      <c r="A65" s="11"/>
      <c r="B65" s="12"/>
      <c r="C65" s="12"/>
      <c r="D65" s="12"/>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35" s="1" customFormat="1" ht="15.75">
      <c r="A66" s="11"/>
      <c r="B66" s="12"/>
      <c r="C66" s="12"/>
      <c r="D66" s="12"/>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1:35" s="1" customFormat="1" ht="15.75">
      <c r="A67" s="11"/>
      <c r="B67" s="12"/>
      <c r="C67" s="12"/>
      <c r="D67" s="12"/>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s="1" customFormat="1" ht="15.75">
      <c r="A68" s="11"/>
      <c r="B68" s="12"/>
      <c r="C68" s="12"/>
      <c r="D68" s="12"/>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35" s="1" customFormat="1" ht="15.75">
      <c r="A69" s="11"/>
      <c r="B69" s="12"/>
      <c r="C69" s="12"/>
      <c r="D69" s="12"/>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35" s="1" customFormat="1" ht="15.75">
      <c r="A70" s="11"/>
      <c r="B70" s="12"/>
      <c r="C70" s="12"/>
      <c r="D70" s="12"/>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1:35" s="1" customFormat="1" ht="15.75">
      <c r="A71" s="11"/>
      <c r="B71" s="12"/>
      <c r="C71" s="12"/>
      <c r="D71" s="12"/>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row>
    <row r="72" spans="1:35" s="1" customFormat="1" ht="15.75">
      <c r="A72" s="11"/>
      <c r="B72" s="12"/>
      <c r="C72" s="12"/>
      <c r="D72" s="12"/>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35" s="1" customFormat="1" ht="15.75">
      <c r="A73" s="11"/>
      <c r="B73" s="12"/>
      <c r="C73" s="12"/>
      <c r="D73" s="12"/>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s="1" customFormat="1" ht="15.75">
      <c r="A74" s="11"/>
      <c r="B74" s="12"/>
      <c r="C74" s="12"/>
      <c r="D74" s="12"/>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35" s="1" customFormat="1" ht="15.75">
      <c r="A75" s="11"/>
      <c r="B75" s="12"/>
      <c r="C75" s="12"/>
      <c r="D75" s="12"/>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s="1" customFormat="1" ht="15.75">
      <c r="A76" s="11"/>
      <c r="B76" s="12"/>
      <c r="C76" s="12"/>
      <c r="D76" s="12"/>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5" s="1" customFormat="1" ht="15.75">
      <c r="A77" s="11"/>
      <c r="B77" s="12"/>
      <c r="C77" s="12"/>
      <c r="D77" s="12"/>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35" s="1" customFormat="1" ht="15.75">
      <c r="A78" s="11"/>
      <c r="B78" s="12"/>
      <c r="C78" s="12"/>
      <c r="D78" s="12"/>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35" s="1" customFormat="1" ht="15.75">
      <c r="A79" s="11"/>
      <c r="B79" s="12"/>
      <c r="C79" s="12"/>
      <c r="D79" s="12"/>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1:35" s="1" customFormat="1" ht="15.75">
      <c r="A80" s="11"/>
      <c r="B80" s="12"/>
      <c r="C80" s="12"/>
      <c r="D80" s="12"/>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row>
    <row r="81" spans="1:35" s="1" customFormat="1" ht="15.75">
      <c r="A81" s="11"/>
      <c r="B81" s="12"/>
      <c r="C81" s="12"/>
      <c r="D81" s="12"/>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1:35" s="1" customFormat="1" ht="15.75">
      <c r="A82" s="11"/>
      <c r="B82" s="12"/>
      <c r="C82" s="12"/>
      <c r="D82" s="12"/>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s="1" customFormat="1" ht="15.75">
      <c r="A83" s="11"/>
      <c r="B83" s="12"/>
      <c r="C83" s="12"/>
      <c r="D83" s="12"/>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1:35" s="1" customFormat="1" ht="15.75">
      <c r="A84" s="11"/>
      <c r="B84" s="12"/>
      <c r="C84" s="12"/>
      <c r="D84" s="12"/>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s="1" customFormat="1" ht="15.75">
      <c r="A85" s="11"/>
      <c r="B85" s="12"/>
      <c r="C85" s="12"/>
      <c r="D85" s="12"/>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row>
    <row r="86" spans="1:35" s="1" customFormat="1" ht="15.75">
      <c r="A86" s="11"/>
      <c r="B86" s="12"/>
      <c r="C86" s="12"/>
      <c r="D86" s="12"/>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1:35" s="1" customFormat="1" ht="15.75">
      <c r="A87" s="11"/>
      <c r="B87" s="12"/>
      <c r="C87" s="12"/>
      <c r="D87" s="12"/>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1:35" s="1" customFormat="1" ht="15.75">
      <c r="A88" s="11"/>
      <c r="B88" s="12"/>
      <c r="C88" s="12"/>
      <c r="D88" s="12"/>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s="1" customFormat="1" ht="15.75">
      <c r="A89" s="11"/>
      <c r="B89" s="12"/>
      <c r="C89" s="12"/>
      <c r="D89" s="12"/>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s="1" customFormat="1" ht="15.75">
      <c r="A90" s="11"/>
      <c r="B90" s="12"/>
      <c r="C90" s="12"/>
      <c r="D90" s="12"/>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row>
    <row r="91" spans="1:35" s="1" customFormat="1" ht="15.75">
      <c r="A91" s="11"/>
      <c r="B91" s="12"/>
      <c r="C91" s="12"/>
      <c r="D91" s="12"/>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row>
    <row r="92" spans="1:35" s="1" customFormat="1" ht="15.75">
      <c r="A92" s="11"/>
      <c r="B92" s="12"/>
      <c r="C92" s="12"/>
      <c r="D92" s="12"/>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row>
    <row r="93" spans="1:35" s="1" customFormat="1" ht="15.75">
      <c r="A93" s="11"/>
      <c r="B93" s="12"/>
      <c r="C93" s="12"/>
      <c r="D93" s="12"/>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row>
    <row r="94" spans="1:35" s="1" customFormat="1" ht="15.75">
      <c r="A94" s="11"/>
      <c r="B94" s="12"/>
      <c r="C94" s="12"/>
      <c r="D94" s="12"/>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row>
    <row r="95" spans="1:35" s="1" customFormat="1" ht="15.75">
      <c r="A95" s="11"/>
      <c r="B95" s="12"/>
      <c r="C95" s="12"/>
      <c r="D95" s="12"/>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row>
    <row r="96" spans="1:35" s="1" customFormat="1" ht="15.75">
      <c r="A96" s="11"/>
      <c r="B96" s="12"/>
      <c r="C96" s="12"/>
      <c r="D96" s="12"/>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row>
    <row r="97" spans="1:35" s="1" customFormat="1" ht="15.75">
      <c r="A97" s="11"/>
      <c r="B97" s="12"/>
      <c r="C97" s="12"/>
      <c r="D97" s="12"/>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row>
    <row r="98" spans="1:35" s="1" customFormat="1" ht="15.75">
      <c r="A98" s="11"/>
      <c r="B98" s="12"/>
      <c r="C98" s="12"/>
      <c r="D98" s="12"/>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s="1" customFormat="1" ht="15.75">
      <c r="A99" s="11"/>
      <c r="B99" s="12"/>
      <c r="C99" s="12"/>
      <c r="D99" s="12"/>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row>
    <row r="100" spans="1:35" s="1" customFormat="1" ht="15.75">
      <c r="A100" s="11"/>
      <c r="B100" s="12"/>
      <c r="C100" s="12"/>
      <c r="D100" s="12"/>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row>
    <row r="101" spans="1:35" s="1" customFormat="1" ht="15.75">
      <c r="A101" s="11"/>
      <c r="B101" s="12"/>
      <c r="C101" s="12"/>
      <c r="D101" s="12"/>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row>
    <row r="102" spans="1:35" s="1" customFormat="1" ht="15.75">
      <c r="A102" s="11"/>
      <c r="B102" s="12"/>
      <c r="C102" s="12"/>
      <c r="D102" s="12"/>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row>
    <row r="103" spans="1:35" s="1" customFormat="1" ht="15.75">
      <c r="A103" s="11"/>
      <c r="B103" s="12"/>
      <c r="C103" s="12"/>
      <c r="D103" s="12"/>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row>
    <row r="104" spans="1:35" s="1" customFormat="1" ht="15.75">
      <c r="A104" s="11"/>
      <c r="B104" s="12"/>
      <c r="C104" s="12"/>
      <c r="D104" s="12"/>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row>
    <row r="105" spans="1:35" s="1" customFormat="1" ht="15.75">
      <c r="A105" s="11"/>
      <c r="B105" s="12"/>
      <c r="C105" s="12"/>
      <c r="D105" s="12"/>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row>
    <row r="106" spans="1:35" s="1" customFormat="1" ht="15.75">
      <c r="A106" s="11"/>
      <c r="B106" s="12"/>
      <c r="C106" s="12"/>
      <c r="D106" s="12"/>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row>
    <row r="107" spans="1:35" s="1" customFormat="1" ht="15.75">
      <c r="A107" s="11"/>
      <c r="B107" s="12"/>
      <c r="C107" s="12"/>
      <c r="D107" s="12"/>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row>
    <row r="108" spans="1:35" s="1" customFormat="1" ht="15.75">
      <c r="A108" s="11"/>
      <c r="B108" s="12"/>
      <c r="C108" s="12"/>
      <c r="D108" s="12"/>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row>
    <row r="109" spans="1:35" s="1" customFormat="1" ht="15.75">
      <c r="A109" s="11"/>
      <c r="B109" s="12"/>
      <c r="C109" s="12"/>
      <c r="D109" s="12"/>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row>
    <row r="110" spans="1:35" s="1" customFormat="1" ht="15.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row>
    <row r="111" spans="1:35" s="1" customFormat="1" ht="15.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row>
    <row r="112" spans="1:35" s="1" customFormat="1" ht="15.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row>
    <row r="113" spans="1:35" s="1" customFormat="1" ht="15.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row>
    <row r="114" spans="1:35" s="1" customFormat="1" ht="15.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row>
    <row r="115" spans="1:35" s="1" customFormat="1" ht="15.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row>
    <row r="116" spans="1:35" s="1" customFormat="1" ht="15.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row>
    <row r="117" spans="1:35" s="1" customFormat="1" ht="15.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row>
    <row r="118" spans="1:35" s="1" customFormat="1" ht="15.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row>
    <row r="119" spans="1:35" s="1" customFormat="1" ht="15.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row>
    <row r="120" spans="1:35" s="1" customFormat="1" ht="15.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row>
    <row r="121" spans="1:35" s="1" customFormat="1" ht="15.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row>
    <row r="122" spans="1:35" s="1" customFormat="1" ht="15.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spans="1:35" s="1" customFormat="1" ht="15.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row>
    <row r="124" spans="1:35" s="1" customFormat="1" ht="15.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row>
    <row r="125" spans="1:35" s="1" customFormat="1" ht="15.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row>
    <row r="126" spans="1:35" s="1" customFormat="1" ht="15.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row>
    <row r="127" spans="1:35" s="1" customFormat="1" ht="15.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row>
    <row r="128" spans="1:35" s="1" customFormat="1" ht="15.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row>
    <row r="129" spans="1:35" s="1" customFormat="1" ht="15.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row>
    <row r="130" spans="1:35" s="1" customFormat="1" ht="15.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row>
    <row r="131" spans="1:35" s="1" customFormat="1" ht="15.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row>
    <row r="132" spans="1:35" s="1" customFormat="1" ht="15.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row>
    <row r="133" spans="1:35" s="1" customFormat="1" ht="15.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row>
    <row r="134" spans="1:35" s="1" customFormat="1" ht="15.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row>
    <row r="135" spans="1:35" s="47" customFormat="1" ht="12.7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row>
    <row r="136" spans="1:35" s="47" customFormat="1" ht="12.7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row>
    <row r="137" spans="1:35" s="47" customFormat="1" ht="12.7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row>
    <row r="138" spans="1:35" s="47" customFormat="1" ht="12.7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row>
    <row r="139" spans="1:35" s="47" customFormat="1" ht="12.7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row>
    <row r="140" spans="1:35" s="47" customFormat="1" ht="12.7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row>
    <row r="141" spans="1:35" s="47" customFormat="1" ht="12.7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row>
    <row r="142" spans="1:35" s="47" customFormat="1" ht="12.7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row>
    <row r="143" spans="1:35" s="47" customFormat="1" ht="12.7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row>
    <row r="144" spans="1:35" s="47" customFormat="1" ht="12.7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row>
    <row r="145" spans="1:35" s="47" customFormat="1" ht="12.7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row>
    <row r="146" spans="1:35" s="47" customFormat="1" ht="12.7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row>
    <row r="147" spans="1:35" s="47" customFormat="1" ht="12.7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row>
    <row r="148" spans="1:35" s="47" customFormat="1" ht="12.7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row>
    <row r="149" spans="1:35" s="47" customFormat="1" ht="12.7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row>
    <row r="150" spans="1:35" s="47" customFormat="1" ht="12.7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row>
    <row r="151" spans="1:35" s="47" customFormat="1" ht="12.7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row>
    <row r="152" spans="1:35" s="47" customFormat="1" ht="12.7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row>
    <row r="153" spans="1:35" s="47" customFormat="1" ht="12.7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row>
    <row r="154" spans="1:35" s="47" customFormat="1" ht="12.7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row>
    <row r="155" spans="1:35" s="47" customFormat="1" ht="12.7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row>
    <row r="156" spans="1:35" s="47" customFormat="1" ht="12.7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row>
    <row r="157" spans="1:35" s="47" customFormat="1" ht="12.7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row>
    <row r="158" spans="1:35" s="47" customFormat="1" ht="12.7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row>
    <row r="159" spans="1:35" s="47" customFormat="1" ht="12.7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row>
    <row r="160" spans="1:35" s="47" customFormat="1" ht="12.7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row>
    <row r="161" spans="1:35" s="47" customFormat="1" ht="12.7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row>
    <row r="162" spans="1:35" s="47" customFormat="1" ht="12.7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row>
    <row r="163" spans="1:35" s="47" customFormat="1" ht="12.7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row>
    <row r="164" s="47" customFormat="1" ht="12.75"/>
    <row r="165" s="47" customFormat="1" ht="12.75"/>
    <row r="166" s="47" customFormat="1" ht="12.75"/>
    <row r="167" s="47" customFormat="1" ht="12.75"/>
    <row r="168" s="47" customFormat="1" ht="12.75"/>
  </sheetData>
  <mergeCells count="7">
    <mergeCell ref="A38:C38"/>
    <mergeCell ref="A4:C4"/>
    <mergeCell ref="A5:C5"/>
    <mergeCell ref="A6:C6"/>
    <mergeCell ref="A31:C31"/>
    <mergeCell ref="A30:C30"/>
    <mergeCell ref="A29:C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4"/>
  <sheetViews>
    <sheetView tabSelected="1" workbookViewId="0" topLeftCell="A34">
      <selection activeCell="B24" sqref="B24"/>
    </sheetView>
  </sheetViews>
  <sheetFormatPr defaultColWidth="9.140625" defaultRowHeight="12.75"/>
  <cols>
    <col min="1" max="1" width="40.28125" style="0" customWidth="1"/>
    <col min="2" max="2" width="31.57421875" style="0" customWidth="1"/>
    <col min="3" max="3" width="22.28125" style="0" customWidth="1"/>
    <col min="4" max="4" width="20.140625" style="0" customWidth="1"/>
  </cols>
  <sheetData>
    <row r="1" spans="1:4" ht="15.75">
      <c r="A1" s="195" t="s">
        <v>229</v>
      </c>
      <c r="B1" s="166"/>
      <c r="C1" s="166"/>
      <c r="D1" s="166"/>
    </row>
    <row r="2" spans="1:4" ht="15.75">
      <c r="A2" s="195" t="s">
        <v>83</v>
      </c>
      <c r="B2" s="166"/>
      <c r="C2" s="166"/>
      <c r="D2" s="166"/>
    </row>
    <row r="3" spans="1:4" ht="15.75">
      <c r="A3" s="196" t="s">
        <v>231</v>
      </c>
      <c r="B3" s="166"/>
      <c r="C3" s="166"/>
      <c r="D3" s="166"/>
    </row>
    <row r="4" spans="1:4" ht="15.75">
      <c r="A4" s="1"/>
      <c r="B4" s="1"/>
      <c r="C4" s="1"/>
      <c r="D4" s="1"/>
    </row>
    <row r="5" spans="1:4" ht="15.75">
      <c r="A5" s="197" t="s">
        <v>194</v>
      </c>
      <c r="B5" s="131"/>
      <c r="C5" s="131"/>
      <c r="D5" s="131"/>
    </row>
    <row r="6" spans="1:4" ht="15.75">
      <c r="A6" s="11"/>
      <c r="B6" s="11"/>
      <c r="C6" s="11"/>
      <c r="D6" s="1"/>
    </row>
    <row r="7" spans="1:4" ht="15.75">
      <c r="A7" s="143" t="s">
        <v>195</v>
      </c>
      <c r="B7" s="143"/>
      <c r="C7" s="143"/>
      <c r="D7" s="1"/>
    </row>
    <row r="8" spans="1:4" ht="15.75">
      <c r="A8" s="30" t="s">
        <v>85</v>
      </c>
      <c r="B8" s="144"/>
      <c r="C8" s="145">
        <v>571000</v>
      </c>
      <c r="D8" s="1"/>
    </row>
    <row r="9" spans="1:4" ht="15.75">
      <c r="A9" s="30" t="s">
        <v>197</v>
      </c>
      <c r="B9" s="145">
        <v>510000</v>
      </c>
      <c r="C9" s="144"/>
      <c r="D9" s="1"/>
    </row>
    <row r="10" spans="1:4" ht="15.75">
      <c r="A10" s="146" t="s">
        <v>198</v>
      </c>
      <c r="B10" s="147">
        <v>30000</v>
      </c>
      <c r="C10" s="144">
        <f>B9-B10</f>
        <v>480000</v>
      </c>
      <c r="D10" s="1"/>
    </row>
    <row r="11" spans="1:4" ht="15.75">
      <c r="A11" s="30" t="s">
        <v>232</v>
      </c>
      <c r="B11" s="144"/>
      <c r="C11" s="144">
        <v>645100</v>
      </c>
      <c r="D11" s="1"/>
    </row>
    <row r="12" spans="1:4" ht="15.75">
      <c r="A12" s="30" t="s">
        <v>200</v>
      </c>
      <c r="B12" s="144"/>
      <c r="C12" s="144">
        <v>47400</v>
      </c>
      <c r="D12" s="1"/>
    </row>
    <row r="13" spans="1:4" ht="15.75">
      <c r="A13" s="30" t="s">
        <v>233</v>
      </c>
      <c r="B13" s="144"/>
      <c r="C13" s="144">
        <v>162300</v>
      </c>
      <c r="D13" s="1"/>
    </row>
    <row r="14" spans="1:4" ht="15.75">
      <c r="A14" s="30" t="s">
        <v>234</v>
      </c>
      <c r="B14" s="144"/>
      <c r="C14" s="144">
        <v>49500</v>
      </c>
      <c r="D14" s="1"/>
    </row>
    <row r="15" spans="1:4" ht="15.75">
      <c r="A15" s="30" t="s">
        <v>141</v>
      </c>
      <c r="B15" s="144"/>
      <c r="C15" s="144">
        <v>446200</v>
      </c>
      <c r="D15" s="1"/>
    </row>
    <row r="16" spans="1:4" ht="15.75">
      <c r="A16" s="148" t="s">
        <v>201</v>
      </c>
      <c r="B16" s="149"/>
      <c r="C16" s="150"/>
      <c r="D16" s="151">
        <f>SUM(C8:C15)</f>
        <v>2401500</v>
      </c>
    </row>
    <row r="17" spans="1:4" ht="15.75">
      <c r="A17" s="152" t="s">
        <v>202</v>
      </c>
      <c r="B17" s="153"/>
      <c r="C17" s="153"/>
      <c r="D17" s="1"/>
    </row>
    <row r="18" spans="1:4" ht="15.75">
      <c r="A18" s="30" t="s">
        <v>141</v>
      </c>
      <c r="B18" s="1"/>
      <c r="C18" s="144">
        <v>185000</v>
      </c>
      <c r="D18" s="1"/>
    </row>
    <row r="19" spans="1:4" ht="15.75">
      <c r="A19" s="30" t="s">
        <v>204</v>
      </c>
      <c r="B19" s="1"/>
      <c r="C19" s="144">
        <v>84000</v>
      </c>
      <c r="D19" s="144">
        <f>C18+C19</f>
        <v>269000</v>
      </c>
    </row>
    <row r="20" spans="1:4" ht="15.75">
      <c r="A20" s="154" t="s">
        <v>205</v>
      </c>
      <c r="B20" s="144"/>
      <c r="C20" s="144"/>
      <c r="D20" s="1"/>
    </row>
    <row r="21" spans="1:4" ht="15.75">
      <c r="A21" s="30" t="s">
        <v>235</v>
      </c>
      <c r="B21" s="144">
        <v>5560000</v>
      </c>
      <c r="C21" s="144"/>
      <c r="D21" s="1"/>
    </row>
    <row r="22" spans="1:6" ht="15.75">
      <c r="A22" s="146" t="s">
        <v>236</v>
      </c>
      <c r="B22" s="147">
        <v>1430000</v>
      </c>
      <c r="C22" s="144">
        <f>B21-B22</f>
        <v>4130000</v>
      </c>
      <c r="D22" s="1"/>
      <c r="F22" t="s">
        <v>237</v>
      </c>
    </row>
    <row r="23" spans="1:4" ht="15.75">
      <c r="A23" s="155" t="s">
        <v>210</v>
      </c>
      <c r="B23" s="156"/>
      <c r="C23" s="1"/>
      <c r="D23" s="157">
        <f>SUM(C22:C22)</f>
        <v>4130000</v>
      </c>
    </row>
    <row r="24" spans="1:4" ht="15.75">
      <c r="A24" s="154" t="s">
        <v>211</v>
      </c>
      <c r="B24" s="144"/>
      <c r="C24" s="144"/>
      <c r="D24" s="1"/>
    </row>
    <row r="25" spans="1:4" ht="15.75">
      <c r="A25" s="30" t="s">
        <v>212</v>
      </c>
      <c r="B25" s="153"/>
      <c r="D25" s="147">
        <v>252000</v>
      </c>
    </row>
    <row r="26" spans="1:4" ht="18">
      <c r="A26" s="148" t="s">
        <v>88</v>
      </c>
      <c r="B26" s="153"/>
      <c r="D26" s="158">
        <f>D16+D19+D23+D25</f>
        <v>7052500</v>
      </c>
    </row>
    <row r="27" spans="1:4" ht="15.75">
      <c r="A27" s="11"/>
      <c r="B27" s="144"/>
      <c r="C27" s="144"/>
      <c r="D27" s="1"/>
    </row>
    <row r="28" spans="1:4" ht="15.75">
      <c r="A28" s="194" t="s">
        <v>148</v>
      </c>
      <c r="B28" s="166"/>
      <c r="C28" s="166"/>
      <c r="D28" s="166"/>
    </row>
    <row r="29" spans="1:4" ht="15.75">
      <c r="A29" s="143" t="s">
        <v>213</v>
      </c>
      <c r="B29" s="144"/>
      <c r="C29" s="144"/>
      <c r="D29" s="1"/>
    </row>
    <row r="30" spans="1:4" ht="15.75">
      <c r="A30" s="30" t="s">
        <v>214</v>
      </c>
      <c r="C30" s="145">
        <v>510000</v>
      </c>
      <c r="D30" s="1"/>
    </row>
    <row r="31" spans="1:4" ht="15.75">
      <c r="A31" s="30" t="s">
        <v>238</v>
      </c>
      <c r="C31" s="144">
        <v>150000</v>
      </c>
      <c r="D31" s="1"/>
    </row>
    <row r="32" spans="1:4" ht="15.75">
      <c r="A32" s="30" t="s">
        <v>239</v>
      </c>
      <c r="C32" s="144">
        <v>157400</v>
      </c>
      <c r="D32" s="1"/>
    </row>
    <row r="33" spans="1:4" ht="15.75">
      <c r="A33" s="30" t="s">
        <v>240</v>
      </c>
      <c r="C33" s="144">
        <v>145000</v>
      </c>
      <c r="D33" s="1"/>
    </row>
    <row r="34" spans="1:4" ht="15.75">
      <c r="A34" s="148" t="s">
        <v>218</v>
      </c>
      <c r="B34" s="153"/>
      <c r="C34" s="153"/>
      <c r="D34" s="159">
        <f>SUM(C30:C33)</f>
        <v>962400</v>
      </c>
    </row>
    <row r="35" spans="1:4" ht="15.75">
      <c r="A35" s="143" t="s">
        <v>219</v>
      </c>
      <c r="B35" s="144"/>
      <c r="C35" s="144"/>
      <c r="D35" s="1"/>
    </row>
    <row r="36" spans="1:4" ht="15.75">
      <c r="A36" s="30" t="s">
        <v>241</v>
      </c>
      <c r="B36" s="144"/>
      <c r="C36" s="144">
        <v>750000</v>
      </c>
      <c r="D36" s="1"/>
    </row>
    <row r="37" spans="1:4" ht="15.75">
      <c r="A37" s="30" t="s">
        <v>242</v>
      </c>
      <c r="B37" s="144"/>
      <c r="C37" s="144">
        <v>489500</v>
      </c>
      <c r="D37" s="1"/>
    </row>
    <row r="38" spans="1:4" ht="15.75">
      <c r="A38" s="30" t="s">
        <v>243</v>
      </c>
      <c r="B38" s="144"/>
      <c r="C38" s="147">
        <v>200000</v>
      </c>
      <c r="D38" s="1"/>
    </row>
    <row r="39" spans="1:4" ht="15.75">
      <c r="A39" s="148" t="s">
        <v>223</v>
      </c>
      <c r="B39" s="144"/>
      <c r="D39" s="144">
        <f>SUM(C36:C39)</f>
        <v>1439500</v>
      </c>
    </row>
    <row r="40" spans="1:4" ht="15.75">
      <c r="A40" s="143" t="s">
        <v>224</v>
      </c>
      <c r="B40" s="144"/>
      <c r="C40" s="144"/>
      <c r="D40" s="1"/>
    </row>
    <row r="41" spans="1:4" ht="35.25" customHeight="1">
      <c r="A41" s="160" t="s">
        <v>244</v>
      </c>
      <c r="B41" s="161">
        <v>1840000</v>
      </c>
      <c r="C41" s="144"/>
      <c r="D41" s="1"/>
    </row>
    <row r="42" spans="1:4" ht="15.75">
      <c r="A42" s="11" t="s">
        <v>41</v>
      </c>
      <c r="B42" s="144">
        <v>2810600</v>
      </c>
      <c r="D42" s="1"/>
    </row>
    <row r="43" spans="1:4" ht="15.75">
      <c r="A43" s="148" t="s">
        <v>227</v>
      </c>
      <c r="B43" s="153"/>
      <c r="D43" s="147">
        <f>SUM(B41:B42)</f>
        <v>4650600</v>
      </c>
    </row>
    <row r="44" spans="1:4" ht="18">
      <c r="A44" s="148" t="s">
        <v>228</v>
      </c>
      <c r="B44" s="153"/>
      <c r="D44" s="158">
        <f>SUM(D34:D43)</f>
        <v>7052500</v>
      </c>
    </row>
  </sheetData>
  <mergeCells count="5">
    <mergeCell ref="A28:D28"/>
    <mergeCell ref="A1:D1"/>
    <mergeCell ref="A2:D2"/>
    <mergeCell ref="A3:D3"/>
    <mergeCell ref="A5:D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5"/>
  <sheetViews>
    <sheetView workbookViewId="0" topLeftCell="A1">
      <selection activeCell="A4" sqref="A4"/>
    </sheetView>
  </sheetViews>
  <sheetFormatPr defaultColWidth="9.140625" defaultRowHeight="12.75"/>
  <cols>
    <col min="1" max="1" width="46.140625" style="0" customWidth="1"/>
    <col min="2" max="2" width="28.57421875" style="0" customWidth="1"/>
    <col min="3" max="3" width="26.00390625" style="0" customWidth="1"/>
    <col min="4" max="4" width="27.00390625" style="0" customWidth="1"/>
  </cols>
  <sheetData>
    <row r="1" spans="1:4" ht="15.75">
      <c r="A1" s="195" t="s">
        <v>229</v>
      </c>
      <c r="B1" s="166"/>
      <c r="C1" s="166"/>
      <c r="D1" s="166"/>
    </row>
    <row r="2" spans="1:4" ht="15.75">
      <c r="A2" s="195" t="s">
        <v>83</v>
      </c>
      <c r="B2" s="166"/>
      <c r="C2" s="166"/>
      <c r="D2" s="166"/>
    </row>
    <row r="3" spans="1:4" ht="15.75">
      <c r="A3" s="196" t="s">
        <v>230</v>
      </c>
      <c r="B3" s="166"/>
      <c r="C3" s="166"/>
      <c r="D3" s="166"/>
    </row>
    <row r="4" spans="1:4" ht="15.75">
      <c r="A4" s="1"/>
      <c r="B4" s="1"/>
      <c r="C4" s="1"/>
      <c r="D4" s="1"/>
    </row>
    <row r="5" spans="1:4" ht="15.75">
      <c r="A5" s="197" t="s">
        <v>194</v>
      </c>
      <c r="B5" s="131"/>
      <c r="C5" s="131"/>
      <c r="D5" s="131"/>
    </row>
    <row r="6" spans="1:4" ht="15.75">
      <c r="A6" s="11"/>
      <c r="B6" s="11"/>
      <c r="C6" s="11"/>
      <c r="D6" s="1"/>
    </row>
    <row r="7" spans="1:4" ht="15.75">
      <c r="A7" s="143" t="s">
        <v>195</v>
      </c>
      <c r="B7" s="143"/>
      <c r="C7" s="143"/>
      <c r="D7" s="1"/>
    </row>
    <row r="8" spans="1:4" ht="15.75">
      <c r="A8" s="30" t="s">
        <v>85</v>
      </c>
      <c r="B8" s="144"/>
      <c r="C8" s="145">
        <v>230000</v>
      </c>
      <c r="D8" s="1"/>
    </row>
    <row r="9" spans="1:4" ht="15.75">
      <c r="A9" s="30" t="s">
        <v>196</v>
      </c>
      <c r="B9" s="144"/>
      <c r="C9" s="144">
        <v>120000</v>
      </c>
      <c r="D9" s="1"/>
    </row>
    <row r="10" spans="1:4" ht="15.75">
      <c r="A10" s="30" t="s">
        <v>197</v>
      </c>
      <c r="B10" s="145">
        <v>357000</v>
      </c>
      <c r="C10" s="144"/>
      <c r="D10" s="1"/>
    </row>
    <row r="11" spans="1:4" ht="15.75">
      <c r="A11" s="146" t="s">
        <v>198</v>
      </c>
      <c r="B11" s="147">
        <v>17000</v>
      </c>
      <c r="C11" s="144">
        <f>B10-B11</f>
        <v>340000</v>
      </c>
      <c r="D11" s="1"/>
    </row>
    <row r="12" spans="1:4" ht="15.75">
      <c r="A12" s="30" t="s">
        <v>199</v>
      </c>
      <c r="B12" s="144"/>
      <c r="C12" s="144">
        <v>401000</v>
      </c>
      <c r="D12" s="1"/>
    </row>
    <row r="13" spans="1:4" ht="15.75">
      <c r="A13" s="30" t="s">
        <v>200</v>
      </c>
      <c r="B13" s="144"/>
      <c r="C13" s="144">
        <v>12000</v>
      </c>
      <c r="D13" s="1"/>
    </row>
    <row r="14" spans="1:4" ht="15.75">
      <c r="A14" s="148" t="s">
        <v>201</v>
      </c>
      <c r="B14" s="149"/>
      <c r="C14" s="150"/>
      <c r="D14" s="151">
        <f>SUM(C8:C13)</f>
        <v>1103000</v>
      </c>
    </row>
    <row r="15" spans="1:4" ht="15.75">
      <c r="A15" s="152" t="s">
        <v>202</v>
      </c>
      <c r="B15" s="153"/>
      <c r="C15" s="153"/>
      <c r="D15" s="1"/>
    </row>
    <row r="16" spans="1:4" ht="15.75">
      <c r="A16" s="30" t="s">
        <v>203</v>
      </c>
      <c r="B16" s="1"/>
      <c r="C16" s="144">
        <v>175000</v>
      </c>
      <c r="D16" s="1"/>
    </row>
    <row r="17" spans="1:4" ht="15.75">
      <c r="A17" s="30" t="s">
        <v>204</v>
      </c>
      <c r="B17" s="1"/>
      <c r="C17" s="144">
        <v>90000</v>
      </c>
      <c r="D17" s="144">
        <f>C16+C17</f>
        <v>265000</v>
      </c>
    </row>
    <row r="18" spans="1:4" ht="15.75">
      <c r="A18" s="154" t="s">
        <v>205</v>
      </c>
      <c r="B18" s="144"/>
      <c r="C18" s="144"/>
      <c r="D18" s="1"/>
    </row>
    <row r="19" spans="1:4" ht="15.75">
      <c r="A19" s="30" t="s">
        <v>206</v>
      </c>
      <c r="B19" s="144">
        <v>730000</v>
      </c>
      <c r="C19" s="144"/>
      <c r="D19" s="1"/>
    </row>
    <row r="20" spans="1:4" ht="15.75">
      <c r="A20" s="146" t="s">
        <v>207</v>
      </c>
      <c r="B20" s="147">
        <v>160000</v>
      </c>
      <c r="C20" s="144">
        <f>B19-B20</f>
        <v>570000</v>
      </c>
      <c r="D20" s="1"/>
    </row>
    <row r="21" spans="1:4" ht="15.75">
      <c r="A21" s="30" t="s">
        <v>208</v>
      </c>
      <c r="B21" s="144">
        <v>265000</v>
      </c>
      <c r="C21" s="144"/>
      <c r="D21" s="1"/>
    </row>
    <row r="22" spans="1:4" ht="15.75">
      <c r="A22" s="146" t="s">
        <v>209</v>
      </c>
      <c r="B22" s="147">
        <v>105000</v>
      </c>
      <c r="C22" s="144">
        <f>B21-B22</f>
        <v>160000</v>
      </c>
      <c r="D22" s="1"/>
    </row>
    <row r="23" spans="1:4" ht="15.75">
      <c r="A23" s="155" t="s">
        <v>210</v>
      </c>
      <c r="B23" s="156"/>
      <c r="C23" s="1"/>
      <c r="D23" s="157">
        <f>SUM(C20:C22)</f>
        <v>730000</v>
      </c>
    </row>
    <row r="24" spans="1:4" ht="15.75">
      <c r="A24" s="154" t="s">
        <v>211</v>
      </c>
      <c r="B24" s="144"/>
      <c r="C24" s="144"/>
      <c r="D24" s="1"/>
    </row>
    <row r="25" spans="1:4" ht="15.75">
      <c r="A25" s="30" t="s">
        <v>212</v>
      </c>
      <c r="B25" s="153"/>
      <c r="D25" s="147">
        <v>80000</v>
      </c>
    </row>
    <row r="26" spans="1:4" ht="18">
      <c r="A26" s="148" t="s">
        <v>88</v>
      </c>
      <c r="B26" s="153"/>
      <c r="D26" s="158">
        <f>D14+D17+D23+D25</f>
        <v>2178000</v>
      </c>
    </row>
    <row r="27" spans="1:4" ht="15.75">
      <c r="A27" s="11"/>
      <c r="B27" s="144"/>
      <c r="C27" s="144"/>
      <c r="D27" s="1"/>
    </row>
    <row r="28" spans="1:4" ht="15.75">
      <c r="A28" s="194" t="s">
        <v>148</v>
      </c>
      <c r="B28" s="166"/>
      <c r="C28" s="166"/>
      <c r="D28" s="166"/>
    </row>
    <row r="29" spans="1:4" ht="15.75">
      <c r="A29" s="143" t="s">
        <v>213</v>
      </c>
      <c r="B29" s="144"/>
      <c r="C29" s="144"/>
      <c r="D29" s="1"/>
    </row>
    <row r="30" spans="1:4" ht="15.75">
      <c r="A30" s="30" t="s">
        <v>214</v>
      </c>
      <c r="C30" s="145">
        <v>105000</v>
      </c>
      <c r="D30" s="1"/>
    </row>
    <row r="31" spans="1:4" ht="15.75">
      <c r="A31" s="30" t="s">
        <v>215</v>
      </c>
      <c r="C31" s="144">
        <v>30000</v>
      </c>
      <c r="D31" s="1"/>
    </row>
    <row r="32" spans="1:4" ht="15.75">
      <c r="A32" s="30" t="s">
        <v>216</v>
      </c>
      <c r="C32" s="144">
        <v>125000</v>
      </c>
      <c r="D32" s="1"/>
    </row>
    <row r="33" spans="1:4" ht="15.75">
      <c r="A33" s="30" t="s">
        <v>217</v>
      </c>
      <c r="C33" s="144">
        <v>49000</v>
      </c>
      <c r="D33" s="1"/>
    </row>
    <row r="34" spans="1:4" ht="15.75">
      <c r="A34" s="148" t="s">
        <v>218</v>
      </c>
      <c r="B34" s="153"/>
      <c r="C34" s="153"/>
      <c r="D34" s="159">
        <f>SUM(C30:C33)</f>
        <v>309000</v>
      </c>
    </row>
    <row r="35" spans="1:4" ht="15.75">
      <c r="A35" s="143" t="s">
        <v>219</v>
      </c>
      <c r="B35" s="144"/>
      <c r="C35" s="144"/>
      <c r="D35" s="1"/>
    </row>
    <row r="36" spans="1:4" ht="15.75">
      <c r="A36" s="30" t="s">
        <v>220</v>
      </c>
      <c r="B36" s="144">
        <v>500000</v>
      </c>
      <c r="C36" s="144"/>
      <c r="D36" s="1"/>
    </row>
    <row r="37" spans="1:4" ht="15.75">
      <c r="A37" s="146" t="s">
        <v>221</v>
      </c>
      <c r="B37" s="147">
        <v>53000</v>
      </c>
      <c r="C37" s="144">
        <f>B36+B37</f>
        <v>553000</v>
      </c>
      <c r="D37" s="1"/>
    </row>
    <row r="38" spans="1:4" ht="15.75">
      <c r="A38" s="30" t="s">
        <v>222</v>
      </c>
      <c r="B38" s="144"/>
      <c r="C38" s="147">
        <v>82000</v>
      </c>
      <c r="D38" s="1"/>
    </row>
    <row r="39" spans="1:4" ht="15.75">
      <c r="A39" s="148" t="s">
        <v>223</v>
      </c>
      <c r="B39" s="144"/>
      <c r="D39" s="144">
        <f>C37+C38</f>
        <v>635000</v>
      </c>
    </row>
    <row r="40" spans="1:4" ht="15.75">
      <c r="A40" s="143" t="s">
        <v>224</v>
      </c>
      <c r="B40" s="144"/>
      <c r="C40" s="144"/>
      <c r="D40" s="1"/>
    </row>
    <row r="41" spans="1:4" ht="35.25" customHeight="1">
      <c r="A41" s="160" t="s">
        <v>225</v>
      </c>
      <c r="B41" s="161">
        <v>290000</v>
      </c>
      <c r="C41" s="144"/>
      <c r="D41" s="1"/>
    </row>
    <row r="42" spans="1:4" ht="15.75">
      <c r="A42" s="30" t="s">
        <v>226</v>
      </c>
      <c r="B42" s="144">
        <v>160000</v>
      </c>
      <c r="C42" s="144">
        <f>SUM(B41+B42)</f>
        <v>450000</v>
      </c>
      <c r="D42" s="1"/>
    </row>
    <row r="43" spans="1:4" ht="15.75">
      <c r="A43" s="11" t="s">
        <v>41</v>
      </c>
      <c r="C43" s="144">
        <v>784000</v>
      </c>
      <c r="D43" s="1"/>
    </row>
    <row r="44" spans="1:4" ht="15.75">
      <c r="A44" s="148" t="s">
        <v>227</v>
      </c>
      <c r="B44" s="153"/>
      <c r="D44" s="147">
        <f>SUM(C42+C43)</f>
        <v>1234000</v>
      </c>
    </row>
    <row r="45" spans="1:4" ht="18">
      <c r="A45" s="148" t="s">
        <v>228</v>
      </c>
      <c r="B45" s="153"/>
      <c r="D45" s="158">
        <f>SUM(D34:D44)</f>
        <v>2178000</v>
      </c>
    </row>
  </sheetData>
  <mergeCells count="5">
    <mergeCell ref="A28:D28"/>
    <mergeCell ref="A1:D1"/>
    <mergeCell ref="A2:D2"/>
    <mergeCell ref="A3:D3"/>
    <mergeCell ref="A5:D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Valero Energy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Valero Energy Corporation</dc:creator>
  <cp:keywords/>
  <dc:description/>
  <cp:lastModifiedBy>jvillastrigo</cp:lastModifiedBy>
  <cp:lastPrinted>2007-06-06T18:36:07Z</cp:lastPrinted>
  <dcterms:created xsi:type="dcterms:W3CDTF">2007-06-06T18:04:37Z</dcterms:created>
  <dcterms:modified xsi:type="dcterms:W3CDTF">2007-06-09T17:50:08Z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107130622</vt:i4>
  </property>
  <property fmtid="{D5CDD505-2E9C-101B-9397-08002B2CF9AE}" pid="3" name="_NewReviewCycle">
    <vt:lpwstr/>
  </property>
  <property fmtid="{D5CDD505-2E9C-101B-9397-08002B2CF9AE}" pid="4" name="_EmailSubject">
    <vt:lpwstr>Villastrigo Final Exam.xls</vt:lpwstr>
  </property>
  <property fmtid="{D5CDD505-2E9C-101B-9397-08002B2CF9AE}" pid="5" name="_AuthorEmail">
    <vt:lpwstr>Jamie.Villastrigo@valero.com</vt:lpwstr>
  </property>
  <property fmtid="{D5CDD505-2E9C-101B-9397-08002B2CF9AE}" pid="6" name="_AuthorEmailDisplayName">
    <vt:lpwstr>Villastrigo, Jamie</vt:lpwstr>
  </property>
  <property fmtid="{D5CDD505-2E9C-101B-9397-08002B2CF9AE}" pid="7" name="_ReviewingToolsShownOnce">
    <vt:lpwstr/>
  </property>
</Properties>
</file>