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372" windowHeight="2520" activeTab="0"/>
  </bookViews>
  <sheets>
    <sheet name="Descriptive Statistics" sheetId="1" r:id="rId1"/>
  </sheets>
  <definedNames>
    <definedName name="_xlnm.Print_Area" localSheetId="0">'Descriptive Statistics'!$D$1:$J$18</definedName>
  </definedNames>
  <calcPr fullCalcOnLoad="1"/>
</workbook>
</file>

<file path=xl/comments1.xml><?xml version="1.0" encoding="utf-8"?>
<comments xmlns="http://schemas.openxmlformats.org/spreadsheetml/2006/main">
  <authors>
    <author>Jim Mirabella</author>
    <author>Dr. Jim Mirabella</author>
  </authors>
  <commentList>
    <comment ref="D3" authorId="0">
      <text>
        <r>
          <rPr>
            <b/>
            <sz val="8"/>
            <rFont val="Tahoma"/>
            <family val="0"/>
          </rPr>
          <t xml:space="preserve">Also average.  Sum of data items divided by number of data items.
Best statistic to use when profiling a data set that does not have extreme values and is somewhat symmetrical.
</t>
        </r>
        <r>
          <rPr>
            <sz val="8"/>
            <rFont val="Tahoma"/>
            <family val="0"/>
          </rPr>
          <t xml:space="preserve">
</t>
        </r>
      </text>
    </comment>
    <comment ref="D4" authorId="0">
      <text>
        <r>
          <rPr>
            <b/>
            <sz val="8"/>
            <rFont val="Tahoma"/>
            <family val="0"/>
          </rPr>
          <t>Middle number in a data set.  If there is an odd number of data items for example: 11, then the median is the 6th largest entry.  If there are 12 items then the median is between the 6th and 7th largest entries.  Merely the 6th and 7th entries and divide by 2.  The MEDIAN is also the 50th percentile.  The MEDIAN is unaffected by outliers.</t>
        </r>
      </text>
    </comment>
    <comment ref="D5" authorId="0">
      <text>
        <r>
          <rPr>
            <b/>
            <sz val="8"/>
            <rFont val="Tahoma"/>
            <family val="0"/>
          </rPr>
          <t>The data value that occurs most often in the data set.  If more than one entry occurs the same number of times then the mode loses its meaning.  
Best statistic to use when profiling a data set that consists of a few repeated values, such as the # of children per family.</t>
        </r>
      </text>
    </comment>
    <comment ref="D11" authorId="0">
      <text>
        <r>
          <rPr>
            <b/>
            <sz val="8"/>
            <rFont val="Tahoma"/>
            <family val="0"/>
          </rPr>
          <t>The smallest number in the data set.</t>
        </r>
        <r>
          <rPr>
            <sz val="8"/>
            <rFont val="Tahoma"/>
            <family val="0"/>
          </rPr>
          <t xml:space="preserve">
</t>
        </r>
      </text>
    </comment>
    <comment ref="D12" authorId="0">
      <text>
        <r>
          <rPr>
            <b/>
            <sz val="8"/>
            <rFont val="Tahoma"/>
            <family val="0"/>
          </rPr>
          <t>The largest number in the data set.</t>
        </r>
        <r>
          <rPr>
            <sz val="8"/>
            <rFont val="Tahoma"/>
            <family val="0"/>
          </rPr>
          <t xml:space="preserve">
</t>
        </r>
      </text>
    </comment>
    <comment ref="H3" authorId="0">
      <text>
        <r>
          <rPr>
            <b/>
            <sz val="8"/>
            <rFont val="Tahoma"/>
            <family val="0"/>
          </rPr>
          <t>Difference between the maximum and the minimum.</t>
        </r>
        <r>
          <rPr>
            <sz val="8"/>
            <rFont val="Tahoma"/>
            <family val="0"/>
          </rPr>
          <t xml:space="preserve">
</t>
        </r>
      </text>
    </comment>
    <comment ref="D13" authorId="0">
      <text>
        <r>
          <rPr>
            <b/>
            <sz val="8"/>
            <rFont val="Tahoma"/>
            <family val="0"/>
          </rPr>
          <t>The observation such that 25% of the data is less than its value and 75% is greater than its value.  Also referred to as the "lower quartile."</t>
        </r>
        <r>
          <rPr>
            <sz val="8"/>
            <rFont val="Tahoma"/>
            <family val="0"/>
          </rPr>
          <t xml:space="preserve">
</t>
        </r>
      </text>
    </comment>
    <comment ref="D14" authorId="0">
      <text>
        <r>
          <rPr>
            <b/>
            <sz val="8"/>
            <rFont val="Tahoma"/>
            <family val="0"/>
          </rPr>
          <t>The observation such that 75% of the data is less than its value and 25% is greater than its value.  Also referred to as the "upper quartile."</t>
        </r>
        <r>
          <rPr>
            <sz val="8"/>
            <rFont val="Tahoma"/>
            <family val="0"/>
          </rPr>
          <t xml:space="preserve">
</t>
        </r>
      </text>
    </comment>
    <comment ref="D10" authorId="0">
      <text>
        <r>
          <rPr>
            <b/>
            <sz val="8"/>
            <rFont val="Tahoma"/>
            <family val="0"/>
          </rPr>
          <t>The total number of observations in the sample.</t>
        </r>
        <r>
          <rPr>
            <sz val="8"/>
            <rFont val="Tahoma"/>
            <family val="0"/>
          </rPr>
          <t xml:space="preserve">
</t>
        </r>
      </text>
    </comment>
    <comment ref="H4" authorId="0">
      <text>
        <r>
          <rPr>
            <b/>
            <sz val="8"/>
            <rFont val="Tahoma"/>
            <family val="0"/>
          </rPr>
          <t>Difference between the first and third quartiles.   Also indicates the size of the "middle 50%."</t>
        </r>
      </text>
    </comment>
    <comment ref="H5" authorId="0">
      <text>
        <r>
          <rPr>
            <b/>
            <sz val="8"/>
            <rFont val="Tahoma"/>
            <family val="0"/>
          </rPr>
          <t>Average weighted distance of all observations around the mean.  It is used in conjunction with the mean to compute probabilities.  As shown below, there are expected percentages of data within so many standard deviations from the mean.</t>
        </r>
      </text>
    </comment>
    <comment ref="H6" authorId="0">
      <text>
        <r>
          <rPr>
            <b/>
            <sz val="8"/>
            <rFont val="Tahoma"/>
            <family val="0"/>
          </rPr>
          <t>The standard deviation squared.  While it is a common statistic, the units for a variance are meaningless, making this statistic not preferable.</t>
        </r>
        <r>
          <rPr>
            <sz val="8"/>
            <rFont val="Tahoma"/>
            <family val="0"/>
          </rPr>
          <t xml:space="preserve">
</t>
        </r>
      </text>
    </comment>
    <comment ref="H7" authorId="0">
      <text>
        <r>
          <rPr>
            <b/>
            <sz val="8"/>
            <rFont val="Tahoma"/>
            <family val="0"/>
          </rPr>
          <t>Gives a relative measure to the dispersion so you can determine if the standard deviation is truly large or small.  It is computed as the standard deviation as a percentage of the mean.</t>
        </r>
        <r>
          <rPr>
            <sz val="8"/>
            <rFont val="Tahoma"/>
            <family val="0"/>
          </rPr>
          <t xml:space="preserve">
</t>
        </r>
      </text>
    </comment>
    <comment ref="D6" authorId="0">
      <text>
        <r>
          <rPr>
            <b/>
            <sz val="8"/>
            <rFont val="Tahoma"/>
            <family val="0"/>
          </rPr>
          <t xml:space="preserve">This is just the average of the Minimum and Maximum values; i.e., it is the midpoint between the two extremes, but it is not necessarily reflective of where the mean or median lie. </t>
        </r>
      </text>
    </comment>
    <comment ref="D16" authorId="0">
      <text>
        <r>
          <rPr>
            <b/>
            <sz val="8"/>
            <rFont val="Tahoma"/>
            <family val="0"/>
          </rPr>
          <t>For the kth percentile, k % of the observations fall below this value.</t>
        </r>
      </text>
    </comment>
    <comment ref="J10" authorId="1">
      <text>
        <r>
          <rPr>
            <b/>
            <sz val="8"/>
            <rFont val="Tahoma"/>
            <family val="2"/>
          </rPr>
          <t xml:space="preserve">In a symmetrical, bell-shaped, normal distribution, it is expected that approximately 68% of the data is within one standard deviation of the mean.
</t>
        </r>
      </text>
    </comment>
    <comment ref="J13" authorId="1">
      <text>
        <r>
          <rPr>
            <b/>
            <sz val="8"/>
            <rFont val="Tahoma"/>
            <family val="0"/>
          </rPr>
          <t>In a symmetrical, bell-shaped, normal distribution, it is expected that approximately 95% of the data is within two standard deviations of the mean.</t>
        </r>
      </text>
    </comment>
    <comment ref="J16" authorId="1">
      <text>
        <r>
          <rPr>
            <b/>
            <sz val="8"/>
            <rFont val="Tahoma"/>
            <family val="0"/>
          </rPr>
          <t>In a symmetrical, bell-shaped, normal distribution, it is expected that almost 100% of the data is within three standard deviations of the mean.</t>
        </r>
      </text>
    </comment>
  </commentList>
</comments>
</file>

<file path=xl/sharedStrings.xml><?xml version="1.0" encoding="utf-8"?>
<sst xmlns="http://schemas.openxmlformats.org/spreadsheetml/2006/main" count="227" uniqueCount="227">
  <si>
    <t>Data</t>
  </si>
  <si>
    <t>Observation 1</t>
  </si>
  <si>
    <t>Observation 2</t>
  </si>
  <si>
    <t>Observation 3</t>
  </si>
  <si>
    <t>Observation 4</t>
  </si>
  <si>
    <t>Observation 5</t>
  </si>
  <si>
    <t>Observation 6</t>
  </si>
  <si>
    <t>Observation 7</t>
  </si>
  <si>
    <t>Observation 8</t>
  </si>
  <si>
    <t>Observation 9</t>
  </si>
  <si>
    <t>Observation 10</t>
  </si>
  <si>
    <t>Observation 11</t>
  </si>
  <si>
    <t>Observation 12</t>
  </si>
  <si>
    <t>Observation 13</t>
  </si>
  <si>
    <t>Observation 14</t>
  </si>
  <si>
    <t>Observation 15</t>
  </si>
  <si>
    <t>Observation 16</t>
  </si>
  <si>
    <t>Observation 17</t>
  </si>
  <si>
    <t>Observation 18</t>
  </si>
  <si>
    <t>Observation 19</t>
  </si>
  <si>
    <t>Observation 20</t>
  </si>
  <si>
    <t>Observation 21</t>
  </si>
  <si>
    <t>Observation 22</t>
  </si>
  <si>
    <t>Observation 23</t>
  </si>
  <si>
    <t>Observation 24</t>
  </si>
  <si>
    <t>Observation 25</t>
  </si>
  <si>
    <t>Observation 26</t>
  </si>
  <si>
    <t>Observation 27</t>
  </si>
  <si>
    <t>Observation 28</t>
  </si>
  <si>
    <t>Observation 29</t>
  </si>
  <si>
    <t>Observation 30</t>
  </si>
  <si>
    <t>Observation 31</t>
  </si>
  <si>
    <t>Observation 32</t>
  </si>
  <si>
    <t>Observation 33</t>
  </si>
  <si>
    <t>Observation 34</t>
  </si>
  <si>
    <t>Observation 35</t>
  </si>
  <si>
    <t>Observation 36</t>
  </si>
  <si>
    <t>Observation 37</t>
  </si>
  <si>
    <t>Observation 38</t>
  </si>
  <si>
    <t>Observation 39</t>
  </si>
  <si>
    <t>Observation 40</t>
  </si>
  <si>
    <t>Observation 41</t>
  </si>
  <si>
    <t>Observation 42</t>
  </si>
  <si>
    <t>Observation 43</t>
  </si>
  <si>
    <t>Observation 44</t>
  </si>
  <si>
    <t>Observation 45</t>
  </si>
  <si>
    <t>Observation 46</t>
  </si>
  <si>
    <t>Observation 47</t>
  </si>
  <si>
    <t>Observation 48</t>
  </si>
  <si>
    <t>Observation 49</t>
  </si>
  <si>
    <t>Observation 50</t>
  </si>
  <si>
    <t>Observation 51</t>
  </si>
  <si>
    <t>Observation 52</t>
  </si>
  <si>
    <t>Observation 53</t>
  </si>
  <si>
    <t>Observation 54</t>
  </si>
  <si>
    <t>Observation 55</t>
  </si>
  <si>
    <t>Observation 56</t>
  </si>
  <si>
    <t>Observation 57</t>
  </si>
  <si>
    <t>Observation 58</t>
  </si>
  <si>
    <t>Observation 59</t>
  </si>
  <si>
    <t>Observation 60</t>
  </si>
  <si>
    <t>Observation 61</t>
  </si>
  <si>
    <t>Observation 62</t>
  </si>
  <si>
    <t>Observation 63</t>
  </si>
  <si>
    <t>Observation 64</t>
  </si>
  <si>
    <t>Observation 65</t>
  </si>
  <si>
    <t>Observation 66</t>
  </si>
  <si>
    <t>Observation 67</t>
  </si>
  <si>
    <t>Observation 68</t>
  </si>
  <si>
    <t>Observation 69</t>
  </si>
  <si>
    <t>Observation 70</t>
  </si>
  <si>
    <t>Observation 71</t>
  </si>
  <si>
    <t>Observation 72</t>
  </si>
  <si>
    <t>Observation 73</t>
  </si>
  <si>
    <t>Observation 74</t>
  </si>
  <si>
    <t>Observation 75</t>
  </si>
  <si>
    <t>Observation 76</t>
  </si>
  <si>
    <t>Observation 77</t>
  </si>
  <si>
    <t>Observation 78</t>
  </si>
  <si>
    <t>Observation 79</t>
  </si>
  <si>
    <t>Observation 80</t>
  </si>
  <si>
    <t>Observation 81</t>
  </si>
  <si>
    <t>Observation 82</t>
  </si>
  <si>
    <t>Observation 83</t>
  </si>
  <si>
    <t>Observation 84</t>
  </si>
  <si>
    <t>Observation 85</t>
  </si>
  <si>
    <t>Observation 86</t>
  </si>
  <si>
    <t>Observation 87</t>
  </si>
  <si>
    <t>Observation 88</t>
  </si>
  <si>
    <t>Observation 89</t>
  </si>
  <si>
    <t>Observation 90</t>
  </si>
  <si>
    <t>Observation 91</t>
  </si>
  <si>
    <t>Observation 92</t>
  </si>
  <si>
    <t>Observation 93</t>
  </si>
  <si>
    <t>Observation 94</t>
  </si>
  <si>
    <t>Observation 95</t>
  </si>
  <si>
    <t>Observation 96</t>
  </si>
  <si>
    <t>Observation 97</t>
  </si>
  <si>
    <t>Observation 98</t>
  </si>
  <si>
    <t>Observation 99</t>
  </si>
  <si>
    <t>Observation 100</t>
  </si>
  <si>
    <t>Range</t>
  </si>
  <si>
    <t>Observation #</t>
  </si>
  <si>
    <t>Measures of Central Tendency</t>
  </si>
  <si>
    <t>Mean</t>
  </si>
  <si>
    <t>Median</t>
  </si>
  <si>
    <t>Mode</t>
  </si>
  <si>
    <t>Midrange</t>
  </si>
  <si>
    <t>Measures of Dispersion</t>
  </si>
  <si>
    <t>Interquartile Range</t>
  </si>
  <si>
    <t>Standard Deviation</t>
  </si>
  <si>
    <t>Variance</t>
  </si>
  <si>
    <t>Coefficient of Variation</t>
  </si>
  <si>
    <t>Other Measures</t>
  </si>
  <si>
    <t>Sample Size</t>
  </si>
  <si>
    <t>Minimum</t>
  </si>
  <si>
    <t>Maximum</t>
  </si>
  <si>
    <t>First Quartile</t>
  </si>
  <si>
    <t>Third Quartile</t>
  </si>
  <si>
    <t>Mean +/- 1 standard dev.</t>
  </si>
  <si>
    <t># Observations within 1 standard dev.</t>
  </si>
  <si>
    <t>Mean +/- 2 standard dev.</t>
  </si>
  <si>
    <t># Observations within 2 standard dev.</t>
  </si>
  <si>
    <t>Mean +/- 3 standard dev.</t>
  </si>
  <si>
    <t># Observations within 3 standard dev.</t>
  </si>
  <si>
    <t>Observation 101</t>
  </si>
  <si>
    <t>Observation 102</t>
  </si>
  <si>
    <t>Observation 103</t>
  </si>
  <si>
    <t>Observation 104</t>
  </si>
  <si>
    <t>Observation 105</t>
  </si>
  <si>
    <t>Observation 106</t>
  </si>
  <si>
    <t>Observation 107</t>
  </si>
  <si>
    <t>Observation 108</t>
  </si>
  <si>
    <t>Observation 109</t>
  </si>
  <si>
    <t>Observation 110</t>
  </si>
  <si>
    <t>Observation 111</t>
  </si>
  <si>
    <t>Observation 112</t>
  </si>
  <si>
    <t>Observation 113</t>
  </si>
  <si>
    <t>Observation 114</t>
  </si>
  <si>
    <t>Observation 115</t>
  </si>
  <si>
    <t>Observation 116</t>
  </si>
  <si>
    <t>Observation 117</t>
  </si>
  <si>
    <t>Observation 118</t>
  </si>
  <si>
    <t>Observation 119</t>
  </si>
  <si>
    <t>Observation 120</t>
  </si>
  <si>
    <t>Observation 121</t>
  </si>
  <si>
    <t>Observation 122</t>
  </si>
  <si>
    <t>Observation 123</t>
  </si>
  <si>
    <t>Observation 124</t>
  </si>
  <si>
    <t>Observation 125</t>
  </si>
  <si>
    <t>Observation 126</t>
  </si>
  <si>
    <t>Observation 127</t>
  </si>
  <si>
    <t>Observation 128</t>
  </si>
  <si>
    <t>Observation 129</t>
  </si>
  <si>
    <t>Observation 130</t>
  </si>
  <si>
    <t>Observation 131</t>
  </si>
  <si>
    <t>Observation 132</t>
  </si>
  <si>
    <t>Observation 133</t>
  </si>
  <si>
    <t>Observation 134</t>
  </si>
  <si>
    <t>Observation 135</t>
  </si>
  <si>
    <t>Observation 136</t>
  </si>
  <si>
    <t>Observation 137</t>
  </si>
  <si>
    <t>Observation 138</t>
  </si>
  <si>
    <t>Observation 139</t>
  </si>
  <si>
    <t>Observation 140</t>
  </si>
  <si>
    <t>Observation 141</t>
  </si>
  <si>
    <t>Observation 142</t>
  </si>
  <si>
    <t>Observation 143</t>
  </si>
  <si>
    <t>Observation 144</t>
  </si>
  <si>
    <t>Observation 145</t>
  </si>
  <si>
    <t>Observation 146</t>
  </si>
  <si>
    <t>Observation 147</t>
  </si>
  <si>
    <t>Observation 148</t>
  </si>
  <si>
    <t>Observation 149</t>
  </si>
  <si>
    <t>Observation 150</t>
  </si>
  <si>
    <t>Observation 151</t>
  </si>
  <si>
    <t>Observation 152</t>
  </si>
  <si>
    <t>Observation 153</t>
  </si>
  <si>
    <t>Observation 154</t>
  </si>
  <si>
    <t>Observation 155</t>
  </si>
  <si>
    <t>Observation 156</t>
  </si>
  <si>
    <t>Observation 157</t>
  </si>
  <si>
    <t>Observation 158</t>
  </si>
  <si>
    <t>Observation 159</t>
  </si>
  <si>
    <t>Observation 160</t>
  </si>
  <si>
    <t>Observation 161</t>
  </si>
  <si>
    <t>Observation 162</t>
  </si>
  <si>
    <t>Observation 163</t>
  </si>
  <si>
    <t>Observation 164</t>
  </si>
  <si>
    <t>Observation 165</t>
  </si>
  <si>
    <t>Observation 166</t>
  </si>
  <si>
    <t>Observation 167</t>
  </si>
  <si>
    <t>Observation 168</t>
  </si>
  <si>
    <t>Observation 169</t>
  </si>
  <si>
    <t>Observation 170</t>
  </si>
  <si>
    <t>Observation 171</t>
  </si>
  <si>
    <t>Observation 172</t>
  </si>
  <si>
    <t>Observation 173</t>
  </si>
  <si>
    <t>Observation 174</t>
  </si>
  <si>
    <t>Observation 175</t>
  </si>
  <si>
    <t>Observation 176</t>
  </si>
  <si>
    <t>Observation 177</t>
  </si>
  <si>
    <t>Observation 178</t>
  </si>
  <si>
    <t>Observation 179</t>
  </si>
  <si>
    <t>Observation 180</t>
  </si>
  <si>
    <t>Observation 181</t>
  </si>
  <si>
    <t>Observation 182</t>
  </si>
  <si>
    <t>Observation 183</t>
  </si>
  <si>
    <t>Observation 184</t>
  </si>
  <si>
    <t>Observation 185</t>
  </si>
  <si>
    <t>Observation 186</t>
  </si>
  <si>
    <t>Observation 187</t>
  </si>
  <si>
    <t>Observation 188</t>
  </si>
  <si>
    <t>Observation 189</t>
  </si>
  <si>
    <t>Observation 190</t>
  </si>
  <si>
    <t>Observation 191</t>
  </si>
  <si>
    <t>Observation 192</t>
  </si>
  <si>
    <t>Observation 193</t>
  </si>
  <si>
    <t>Observation 194</t>
  </si>
  <si>
    <t>Observation 195</t>
  </si>
  <si>
    <t>Observation 196</t>
  </si>
  <si>
    <t>Observation 197</t>
  </si>
  <si>
    <t>Observation 198</t>
  </si>
  <si>
    <t>Observation 199</t>
  </si>
  <si>
    <t>Observation 200</t>
  </si>
  <si>
    <t>Given percentile =</t>
  </si>
  <si>
    <t>Value of percentile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</si>
</sst>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0.000000"/>
    <numFmt numFmtId="170" formatCode="0.00000"/>
    <numFmt numFmtId="171" formatCode="0.00000000"/>
    <numFmt numFmtId="172" formatCode="0.0000000"/>
    <numFmt numFmtId="173" formatCode="_(* #,##0.0_);_(* \(#,##0.0\);_(* &quot;-&quot;??_);_(@_)"/>
    <numFmt numFmtId="174" formatCode="_(* #,##0_);_(* \(#,##0\);_(* &quot;-&quot;??_);_(@_)"/>
    <numFmt numFmtId="175" formatCode="#,##0\ ;\-#,##0\ \ "/>
    <numFmt numFmtId="176" formatCode="#,##0.000\ ;\-#,##0.000\ "/>
    <numFmt numFmtId="177" formatCode="0\ \ \ "/>
    <numFmt numFmtId="178" formatCode="0.0\ \ \ "/>
  </numFmts>
  <fonts count="9">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8"/>
      <name val="Tahoma"/>
      <family val="0"/>
    </font>
    <font>
      <sz val="8"/>
      <name val="Tahoma"/>
      <family val="0"/>
    </font>
    <font>
      <b/>
      <sz val="8"/>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9">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Alignment="1" applyProtection="1">
      <alignment/>
      <protection locked="0"/>
    </xf>
    <xf numFmtId="0" fontId="5" fillId="0" borderId="0" xfId="0" applyFont="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left"/>
      <protection locked="0"/>
    </xf>
    <xf numFmtId="0" fontId="4" fillId="2" borderId="1" xfId="0" applyFont="1" applyFill="1" applyBorder="1" applyAlignment="1" applyProtection="1">
      <alignment horizontal="centerContinuous"/>
      <protection/>
    </xf>
    <xf numFmtId="0" fontId="4" fillId="2" borderId="2" xfId="0" applyFont="1" applyFill="1" applyBorder="1" applyAlignment="1" applyProtection="1">
      <alignment horizontal="centerContinuous"/>
      <protection/>
    </xf>
    <xf numFmtId="0" fontId="5" fillId="2" borderId="3" xfId="0" applyFont="1" applyFill="1" applyBorder="1" applyAlignment="1" applyProtection="1">
      <alignment/>
      <protection/>
    </xf>
    <xf numFmtId="2" fontId="4" fillId="2" borderId="4" xfId="15" applyNumberFormat="1" applyFont="1" applyFill="1" applyBorder="1" applyAlignment="1" applyProtection="1">
      <alignment/>
      <protection/>
    </xf>
    <xf numFmtId="0" fontId="5" fillId="2" borderId="5" xfId="0" applyFont="1" applyFill="1" applyBorder="1" applyAlignment="1" applyProtection="1">
      <alignment/>
      <protection/>
    </xf>
    <xf numFmtId="10" fontId="4" fillId="2" borderId="6" xfId="19" applyNumberFormat="1" applyFont="1" applyFill="1" applyBorder="1" applyAlignment="1" applyProtection="1">
      <alignment/>
      <protection/>
    </xf>
    <xf numFmtId="0" fontId="5" fillId="2" borderId="1" xfId="0" applyFont="1" applyFill="1" applyBorder="1" applyAlignment="1" applyProtection="1">
      <alignment/>
      <protection/>
    </xf>
    <xf numFmtId="2" fontId="4" fillId="2" borderId="7" xfId="15" applyNumberFormat="1" applyFont="1" applyFill="1" applyBorder="1" applyAlignment="1" applyProtection="1">
      <alignment/>
      <protection/>
    </xf>
    <xf numFmtId="2" fontId="4" fillId="2" borderId="2" xfId="15" applyNumberFormat="1" applyFont="1" applyFill="1" applyBorder="1" applyAlignment="1" applyProtection="1">
      <alignment/>
      <protection/>
    </xf>
    <xf numFmtId="0" fontId="5" fillId="2" borderId="0" xfId="0" applyFont="1" applyFill="1" applyBorder="1" applyAlignment="1" applyProtection="1">
      <alignment/>
      <protection/>
    </xf>
    <xf numFmtId="1" fontId="4" fillId="2" borderId="4" xfId="15" applyNumberFormat="1" applyFont="1" applyFill="1" applyBorder="1" applyAlignment="1" applyProtection="1">
      <alignment/>
      <protection/>
    </xf>
    <xf numFmtId="0" fontId="5" fillId="0" borderId="3" xfId="0" applyFont="1" applyBorder="1" applyAlignment="1" applyProtection="1">
      <alignment/>
      <protection/>
    </xf>
    <xf numFmtId="0" fontId="5" fillId="0" borderId="0" xfId="0" applyFont="1" applyBorder="1" applyAlignment="1" applyProtection="1">
      <alignment/>
      <protection/>
    </xf>
    <xf numFmtId="0" fontId="0" fillId="0" borderId="4" xfId="0" applyBorder="1" applyAlignment="1" applyProtection="1">
      <alignment/>
      <protection/>
    </xf>
    <xf numFmtId="2" fontId="4" fillId="2" borderId="0" xfId="15" applyNumberFormat="1" applyFont="1" applyFill="1" applyBorder="1" applyAlignment="1" applyProtection="1">
      <alignment/>
      <protection/>
    </xf>
    <xf numFmtId="0" fontId="5" fillId="2" borderId="8" xfId="0" applyFont="1" applyFill="1" applyBorder="1" applyAlignment="1" applyProtection="1">
      <alignment/>
      <protection/>
    </xf>
    <xf numFmtId="1" fontId="4" fillId="2" borderId="6" xfId="15" applyNumberFormat="1" applyFont="1" applyFill="1" applyBorder="1" applyAlignment="1" applyProtection="1">
      <alignment/>
      <protection/>
    </xf>
    <xf numFmtId="0" fontId="4" fillId="2" borderId="7" xfId="0" applyFont="1" applyFill="1" applyBorder="1" applyAlignment="1" applyProtection="1">
      <alignment horizontal="centerContinuous"/>
      <protection/>
    </xf>
    <xf numFmtId="0" fontId="0" fillId="0" borderId="2" xfId="0" applyFill="1" applyBorder="1" applyAlignment="1" applyProtection="1">
      <alignment/>
      <protection/>
    </xf>
    <xf numFmtId="0" fontId="4" fillId="2" borderId="0" xfId="15" applyNumberFormat="1" applyFont="1" applyFill="1" applyBorder="1" applyAlignment="1" applyProtection="1">
      <alignment/>
      <protection/>
    </xf>
    <xf numFmtId="0" fontId="0" fillId="0" borderId="4" xfId="0" applyFill="1" applyBorder="1" applyAlignment="1" applyProtection="1">
      <alignment/>
      <protection/>
    </xf>
    <xf numFmtId="0" fontId="4" fillId="0" borderId="3" xfId="0" applyFont="1" applyFill="1" applyBorder="1" applyAlignment="1" applyProtection="1">
      <alignment/>
      <protection/>
    </xf>
    <xf numFmtId="0" fontId="4" fillId="0" borderId="0" xfId="0" applyFont="1" applyFill="1" applyBorder="1" applyAlignment="1" applyProtection="1">
      <alignment/>
      <protection/>
    </xf>
    <xf numFmtId="0" fontId="5" fillId="0" borderId="5" xfId="0" applyFont="1" applyFill="1" applyBorder="1" applyAlignment="1" applyProtection="1">
      <alignment/>
      <protection/>
    </xf>
    <xf numFmtId="0" fontId="4" fillId="2" borderId="6" xfId="15" applyNumberFormat="1" applyFont="1" applyFill="1" applyBorder="1" applyAlignment="1" applyProtection="1">
      <alignment/>
      <protection/>
    </xf>
    <xf numFmtId="2" fontId="4" fillId="2" borderId="6" xfId="15" applyNumberFormat="1" applyFont="1" applyFill="1" applyBorder="1" applyAlignment="1" applyProtection="1">
      <alignment/>
      <protection/>
    </xf>
    <xf numFmtId="9" fontId="4" fillId="3" borderId="0" xfId="19" applyFont="1" applyFill="1" applyBorder="1" applyAlignment="1" applyProtection="1">
      <alignment/>
      <protection locked="0"/>
    </xf>
    <xf numFmtId="0" fontId="5" fillId="3" borderId="2" xfId="0" applyNumberFormat="1" applyFont="1" applyFill="1" applyBorder="1" applyAlignment="1" applyProtection="1">
      <alignment/>
      <protection locked="0"/>
    </xf>
    <xf numFmtId="0" fontId="5" fillId="3" borderId="4" xfId="0" applyNumberFormat="1" applyFont="1" applyFill="1" applyBorder="1" applyAlignment="1" applyProtection="1">
      <alignment/>
      <protection locked="0"/>
    </xf>
    <xf numFmtId="0" fontId="5" fillId="3" borderId="6" xfId="0" applyNumberFormat="1" applyFont="1" applyFill="1" applyBorder="1" applyAlignment="1" applyProtection="1">
      <alignment/>
      <protection locked="0"/>
    </xf>
    <xf numFmtId="0" fontId="0" fillId="4" borderId="1"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4" borderId="5" xfId="0" applyFill="1" applyBorder="1" applyAlignment="1" applyProtection="1">
      <alignment horizontal="left"/>
      <protection locked="0"/>
    </xf>
    <xf numFmtId="0" fontId="1" fillId="4" borderId="3" xfId="0" applyFont="1" applyFill="1" applyBorder="1" applyAlignment="1" applyProtection="1">
      <alignment horizontal="left"/>
      <protection locked="0"/>
    </xf>
    <xf numFmtId="0" fontId="1" fillId="4" borderId="0" xfId="0" applyFont="1" applyFill="1" applyAlignment="1" applyProtection="1">
      <alignment horizontal="righ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1"/>
  <sheetViews>
    <sheetView tabSelected="1" workbookViewId="0" topLeftCell="A1">
      <selection activeCell="B17" sqref="B17"/>
    </sheetView>
  </sheetViews>
  <sheetFormatPr defaultColWidth="9.140625" defaultRowHeight="12.75"/>
  <cols>
    <col min="1" max="1" width="14.7109375" style="5" bestFit="1" customWidth="1"/>
    <col min="2" max="2" width="11.140625" style="1" customWidth="1"/>
    <col min="3" max="3" width="3.140625" style="1" customWidth="1"/>
    <col min="4" max="4" width="22.57421875" style="2" customWidth="1"/>
    <col min="5" max="5" width="20.7109375" style="2" customWidth="1"/>
    <col min="6" max="6" width="13.7109375" style="1" customWidth="1"/>
    <col min="7" max="7" width="3.00390625" style="1" customWidth="1"/>
    <col min="8" max="8" width="28.28125" style="1" bestFit="1" customWidth="1"/>
    <col min="9" max="10" width="13.7109375" style="1" customWidth="1"/>
    <col min="11" max="16384" width="9.140625" style="1" customWidth="1"/>
  </cols>
  <sheetData>
    <row r="1" spans="1:2" ht="15.75" thickBot="1">
      <c r="A1" s="39" t="s">
        <v>102</v>
      </c>
      <c r="B1" s="40" t="s">
        <v>0</v>
      </c>
    </row>
    <row r="2" spans="1:9" ht="15.75">
      <c r="A2" s="36" t="s">
        <v>1</v>
      </c>
      <c r="B2" s="33">
        <v>1</v>
      </c>
      <c r="D2" s="6" t="s">
        <v>103</v>
      </c>
      <c r="E2" s="7"/>
      <c r="H2" s="6" t="s">
        <v>108</v>
      </c>
      <c r="I2" s="7"/>
    </row>
    <row r="3" spans="1:9" ht="15.75">
      <c r="A3" s="37" t="s">
        <v>2</v>
      </c>
      <c r="B3" s="34">
        <v>2</v>
      </c>
      <c r="D3" s="8" t="s">
        <v>104</v>
      </c>
      <c r="E3" s="9">
        <f>AVERAGE(B2:B201)</f>
        <v>16.9</v>
      </c>
      <c r="H3" s="8" t="s">
        <v>101</v>
      </c>
      <c r="I3" s="9">
        <f>E12-E11</f>
        <v>39</v>
      </c>
    </row>
    <row r="4" spans="1:9" ht="15.75">
      <c r="A4" s="37" t="s">
        <v>3</v>
      </c>
      <c r="B4" s="34">
        <v>4</v>
      </c>
      <c r="D4" s="8" t="s">
        <v>105</v>
      </c>
      <c r="E4" s="9">
        <f>MEDIAN(B2:B201)</f>
        <v>15.5</v>
      </c>
      <c r="H4" s="8" t="s">
        <v>109</v>
      </c>
      <c r="I4" s="9">
        <f>E14-E13</f>
        <v>18</v>
      </c>
    </row>
    <row r="5" spans="1:9" ht="15.75">
      <c r="A5" s="37" t="s">
        <v>4</v>
      </c>
      <c r="B5" s="34">
        <v>5</v>
      </c>
      <c r="D5" s="8" t="s">
        <v>106</v>
      </c>
      <c r="E5" s="9">
        <f>MODE(B2:B201)</f>
        <v>10</v>
      </c>
      <c r="H5" s="8" t="s">
        <v>110</v>
      </c>
      <c r="I5" s="9">
        <f>STDEV(B2:B201)</f>
        <v>11.29461911941397</v>
      </c>
    </row>
    <row r="6" spans="1:9" ht="16.5" thickBot="1">
      <c r="A6" s="37" t="s">
        <v>5</v>
      </c>
      <c r="B6" s="34">
        <v>7</v>
      </c>
      <c r="D6" s="10" t="s">
        <v>107</v>
      </c>
      <c r="E6" s="31">
        <f>AVERAGE(E11,E12)</f>
        <v>20.5</v>
      </c>
      <c r="H6" s="8" t="s">
        <v>111</v>
      </c>
      <c r="I6" s="9">
        <f>I5*I5</f>
        <v>127.56842105263159</v>
      </c>
    </row>
    <row r="7" spans="1:9" ht="16.5" thickBot="1">
      <c r="A7" s="37" t="s">
        <v>6</v>
      </c>
      <c r="B7" s="34">
        <v>9</v>
      </c>
      <c r="D7" s="3"/>
      <c r="E7" s="3"/>
      <c r="H7" s="10" t="s">
        <v>112</v>
      </c>
      <c r="I7" s="11">
        <f>I5/E3</f>
        <v>0.6683206579534894</v>
      </c>
    </row>
    <row r="8" spans="1:2" ht="15.75" thickBot="1">
      <c r="A8" s="37" t="s">
        <v>7</v>
      </c>
      <c r="B8" s="34">
        <v>10</v>
      </c>
    </row>
    <row r="9" spans="1:10" ht="15.75">
      <c r="A9" s="37" t="s">
        <v>8</v>
      </c>
      <c r="B9" s="34">
        <v>10</v>
      </c>
      <c r="D9" s="6" t="s">
        <v>113</v>
      </c>
      <c r="E9" s="23"/>
      <c r="F9" s="24"/>
      <c r="G9" s="4"/>
      <c r="H9" s="12" t="s">
        <v>119</v>
      </c>
      <c r="I9" s="13">
        <f>$E$3-1*$I$5</f>
        <v>5.605380880586029</v>
      </c>
      <c r="J9" s="14">
        <f>$E$3+1*$I$5</f>
        <v>28.194619119413968</v>
      </c>
    </row>
    <row r="10" spans="1:10" ht="15.75">
      <c r="A10" s="37" t="s">
        <v>9</v>
      </c>
      <c r="B10" s="34">
        <v>12</v>
      </c>
      <c r="D10" s="8" t="s">
        <v>114</v>
      </c>
      <c r="E10" s="25">
        <f>COUNT(B2:B201)</f>
        <v>20</v>
      </c>
      <c r="F10" s="26"/>
      <c r="G10" s="4"/>
      <c r="H10" s="8" t="s">
        <v>120</v>
      </c>
      <c r="I10" s="15"/>
      <c r="J10" s="16">
        <f>COUNTIF($B$2:$B$201,"&lt;"&amp;J9)-COUNTIF($B$2:$B$201,"&lt;"&amp;I9)</f>
        <v>13</v>
      </c>
    </row>
    <row r="11" spans="1:10" ht="15.75">
      <c r="A11" s="37" t="s">
        <v>10</v>
      </c>
      <c r="B11" s="34">
        <v>15</v>
      </c>
      <c r="D11" s="8" t="s">
        <v>115</v>
      </c>
      <c r="E11" s="20">
        <f>MIN(B2:B201)</f>
        <v>1</v>
      </c>
      <c r="F11" s="26"/>
      <c r="G11" s="4"/>
      <c r="H11" s="17"/>
      <c r="I11" s="18"/>
      <c r="J11" s="19"/>
    </row>
    <row r="12" spans="1:10" ht="15.75">
      <c r="A12" s="37" t="s">
        <v>11</v>
      </c>
      <c r="B12" s="34">
        <v>16</v>
      </c>
      <c r="D12" s="8" t="s">
        <v>116</v>
      </c>
      <c r="E12" s="20">
        <f>MAX(B2:B201)</f>
        <v>40</v>
      </c>
      <c r="F12" s="26"/>
      <c r="G12" s="4"/>
      <c r="H12" s="8" t="s">
        <v>121</v>
      </c>
      <c r="I12" s="20">
        <f>$E$3-2*$I$5</f>
        <v>-5.68923823882794</v>
      </c>
      <c r="J12" s="9">
        <f>$E$3+2*$I$5</f>
        <v>39.48923823882794</v>
      </c>
    </row>
    <row r="13" spans="1:10" ht="15.75">
      <c r="A13" s="37" t="s">
        <v>12</v>
      </c>
      <c r="B13" s="34">
        <v>18</v>
      </c>
      <c r="D13" s="8" t="s">
        <v>117</v>
      </c>
      <c r="E13" s="20">
        <f>SMALL(B2:B201,IF(E10/2=INT(E10/2),(E10+2)/4,(E10+3)/4))</f>
        <v>7</v>
      </c>
      <c r="F13" s="26"/>
      <c r="H13" s="8" t="s">
        <v>122</v>
      </c>
      <c r="I13" s="15"/>
      <c r="J13" s="16">
        <f>COUNTIF($B$2:$B$201,"&lt;"&amp;J12)-COUNTIF($B$2:$B$201,"&lt;"&amp;I12)</f>
        <v>19</v>
      </c>
    </row>
    <row r="14" spans="1:10" ht="15.75">
      <c r="A14" s="37" t="s">
        <v>13</v>
      </c>
      <c r="B14" s="34">
        <v>22</v>
      </c>
      <c r="D14" s="8" t="s">
        <v>118</v>
      </c>
      <c r="E14" s="20">
        <f>SMALL(B2:B201,IF(E10/2=INT(E10/2),(3*E10+2)/4,(3*E10+1)/4))</f>
        <v>25</v>
      </c>
      <c r="F14" s="26"/>
      <c r="H14" s="17"/>
      <c r="I14" s="18"/>
      <c r="J14" s="19"/>
    </row>
    <row r="15" spans="1:10" ht="15.75">
      <c r="A15" s="37" t="s">
        <v>14</v>
      </c>
      <c r="B15" s="34">
        <v>23</v>
      </c>
      <c r="D15" s="27"/>
      <c r="E15" s="28"/>
      <c r="F15" s="26"/>
      <c r="H15" s="8" t="s">
        <v>123</v>
      </c>
      <c r="I15" s="20">
        <f>$E$3-3*$I$5</f>
        <v>-16.983857358241913</v>
      </c>
      <c r="J15" s="9">
        <f>$E$3+3*$I$5</f>
        <v>50.78385735824191</v>
      </c>
    </row>
    <row r="16" spans="1:10" ht="16.5" thickBot="1">
      <c r="A16" s="37" t="s">
        <v>15</v>
      </c>
      <c r="B16" s="34">
        <v>25</v>
      </c>
      <c r="D16" s="8" t="s">
        <v>225</v>
      </c>
      <c r="E16" s="32">
        <v>0.9</v>
      </c>
      <c r="F16" s="26"/>
      <c r="G16" s="4"/>
      <c r="H16" s="10" t="s">
        <v>124</v>
      </c>
      <c r="I16" s="21"/>
      <c r="J16" s="22">
        <f>COUNTIF($B$2:$B$201,"&lt;"&amp;J15)-COUNTIF($B$2:$B$201,"&lt;"&amp;I15)</f>
        <v>20</v>
      </c>
    </row>
    <row r="17" spans="1:6" ht="16.5" thickBot="1">
      <c r="A17" s="37" t="s">
        <v>16</v>
      </c>
      <c r="B17" s="34">
        <v>26</v>
      </c>
      <c r="D17" s="29"/>
      <c r="E17" s="21" t="s">
        <v>226</v>
      </c>
      <c r="F17" s="30">
        <f>PERCENTILE(B2:B201,E16)</f>
        <v>32.1</v>
      </c>
    </row>
    <row r="18" spans="1:2" ht="15">
      <c r="A18" s="37" t="s">
        <v>17</v>
      </c>
      <c r="B18" s="34">
        <v>28</v>
      </c>
    </row>
    <row r="19" spans="1:2" ht="15">
      <c r="A19" s="37" t="s">
        <v>18</v>
      </c>
      <c r="B19" s="34">
        <v>32</v>
      </c>
    </row>
    <row r="20" spans="1:2" ht="15">
      <c r="A20" s="37" t="s">
        <v>19</v>
      </c>
      <c r="B20" s="34">
        <v>33</v>
      </c>
    </row>
    <row r="21" spans="1:2" ht="15">
      <c r="A21" s="37" t="s">
        <v>20</v>
      </c>
      <c r="B21" s="34">
        <v>40</v>
      </c>
    </row>
    <row r="22" spans="1:2" ht="15">
      <c r="A22" s="37" t="s">
        <v>21</v>
      </c>
      <c r="B22" s="34"/>
    </row>
    <row r="23" spans="1:2" ht="15">
      <c r="A23" s="37" t="s">
        <v>22</v>
      </c>
      <c r="B23" s="34"/>
    </row>
    <row r="24" spans="1:2" ht="15">
      <c r="A24" s="37" t="s">
        <v>23</v>
      </c>
      <c r="B24" s="34"/>
    </row>
    <row r="25" spans="1:2" ht="15">
      <c r="A25" s="37" t="s">
        <v>24</v>
      </c>
      <c r="B25" s="34"/>
    </row>
    <row r="26" spans="1:2" ht="15">
      <c r="A26" s="37" t="s">
        <v>25</v>
      </c>
      <c r="B26" s="34"/>
    </row>
    <row r="27" spans="1:2" ht="15">
      <c r="A27" s="37" t="s">
        <v>26</v>
      </c>
      <c r="B27" s="34"/>
    </row>
    <row r="28" spans="1:2" ht="15">
      <c r="A28" s="37" t="s">
        <v>27</v>
      </c>
      <c r="B28" s="34"/>
    </row>
    <row r="29" spans="1:2" ht="15">
      <c r="A29" s="37" t="s">
        <v>28</v>
      </c>
      <c r="B29" s="34"/>
    </row>
    <row r="30" spans="1:2" ht="15">
      <c r="A30" s="37" t="s">
        <v>29</v>
      </c>
      <c r="B30" s="34"/>
    </row>
    <row r="31" spans="1:2" ht="15">
      <c r="A31" s="37" t="s">
        <v>30</v>
      </c>
      <c r="B31" s="34"/>
    </row>
    <row r="32" spans="1:2" ht="15">
      <c r="A32" s="37" t="s">
        <v>31</v>
      </c>
      <c r="B32" s="34"/>
    </row>
    <row r="33" spans="1:2" ht="15">
      <c r="A33" s="37" t="s">
        <v>32</v>
      </c>
      <c r="B33" s="34"/>
    </row>
    <row r="34" spans="1:2" ht="15">
      <c r="A34" s="37" t="s">
        <v>33</v>
      </c>
      <c r="B34" s="34"/>
    </row>
    <row r="35" spans="1:2" ht="15">
      <c r="A35" s="37" t="s">
        <v>34</v>
      </c>
      <c r="B35" s="34"/>
    </row>
    <row r="36" spans="1:2" ht="15">
      <c r="A36" s="37" t="s">
        <v>35</v>
      </c>
      <c r="B36" s="34"/>
    </row>
    <row r="37" spans="1:2" ht="15">
      <c r="A37" s="37" t="s">
        <v>36</v>
      </c>
      <c r="B37" s="34"/>
    </row>
    <row r="38" spans="1:2" ht="15">
      <c r="A38" s="37" t="s">
        <v>37</v>
      </c>
      <c r="B38" s="34"/>
    </row>
    <row r="39" spans="1:2" ht="15">
      <c r="A39" s="37" t="s">
        <v>38</v>
      </c>
      <c r="B39" s="34"/>
    </row>
    <row r="40" spans="1:2" ht="15">
      <c r="A40" s="37" t="s">
        <v>39</v>
      </c>
      <c r="B40" s="34"/>
    </row>
    <row r="41" spans="1:2" ht="15">
      <c r="A41" s="37" t="s">
        <v>40</v>
      </c>
      <c r="B41" s="34"/>
    </row>
    <row r="42" spans="1:2" ht="15">
      <c r="A42" s="37" t="s">
        <v>41</v>
      </c>
      <c r="B42" s="34"/>
    </row>
    <row r="43" spans="1:2" ht="15">
      <c r="A43" s="37" t="s">
        <v>42</v>
      </c>
      <c r="B43" s="34"/>
    </row>
    <row r="44" spans="1:2" ht="15">
      <c r="A44" s="37" t="s">
        <v>43</v>
      </c>
      <c r="B44" s="34"/>
    </row>
    <row r="45" spans="1:2" ht="15">
      <c r="A45" s="37" t="s">
        <v>44</v>
      </c>
      <c r="B45" s="34"/>
    </row>
    <row r="46" spans="1:2" ht="15">
      <c r="A46" s="37" t="s">
        <v>45</v>
      </c>
      <c r="B46" s="34"/>
    </row>
    <row r="47" spans="1:2" ht="15">
      <c r="A47" s="37" t="s">
        <v>46</v>
      </c>
      <c r="B47" s="34"/>
    </row>
    <row r="48" spans="1:2" ht="15">
      <c r="A48" s="37" t="s">
        <v>47</v>
      </c>
      <c r="B48" s="34"/>
    </row>
    <row r="49" spans="1:2" ht="15">
      <c r="A49" s="37" t="s">
        <v>48</v>
      </c>
      <c r="B49" s="34"/>
    </row>
    <row r="50" spans="1:2" ht="15">
      <c r="A50" s="37" t="s">
        <v>49</v>
      </c>
      <c r="B50" s="34"/>
    </row>
    <row r="51" spans="1:2" ht="15">
      <c r="A51" s="37" t="s">
        <v>50</v>
      </c>
      <c r="B51" s="34"/>
    </row>
    <row r="52" spans="1:2" ht="15">
      <c r="A52" s="37" t="s">
        <v>51</v>
      </c>
      <c r="B52" s="34"/>
    </row>
    <row r="53" spans="1:2" ht="15">
      <c r="A53" s="37" t="s">
        <v>52</v>
      </c>
      <c r="B53" s="34"/>
    </row>
    <row r="54" spans="1:2" ht="15">
      <c r="A54" s="37" t="s">
        <v>53</v>
      </c>
      <c r="B54" s="34"/>
    </row>
    <row r="55" spans="1:2" ht="15">
      <c r="A55" s="37" t="s">
        <v>54</v>
      </c>
      <c r="B55" s="34"/>
    </row>
    <row r="56" spans="1:2" ht="15">
      <c r="A56" s="37" t="s">
        <v>55</v>
      </c>
      <c r="B56" s="34"/>
    </row>
    <row r="57" spans="1:2" ht="15">
      <c r="A57" s="37" t="s">
        <v>56</v>
      </c>
      <c r="B57" s="34"/>
    </row>
    <row r="58" spans="1:2" ht="15">
      <c r="A58" s="37" t="s">
        <v>57</v>
      </c>
      <c r="B58" s="34"/>
    </row>
    <row r="59" spans="1:2" ht="15">
      <c r="A59" s="37" t="s">
        <v>58</v>
      </c>
      <c r="B59" s="34"/>
    </row>
    <row r="60" spans="1:2" ht="15">
      <c r="A60" s="37" t="s">
        <v>59</v>
      </c>
      <c r="B60" s="34"/>
    </row>
    <row r="61" spans="1:2" ht="15">
      <c r="A61" s="37" t="s">
        <v>60</v>
      </c>
      <c r="B61" s="34"/>
    </row>
    <row r="62" spans="1:2" ht="15">
      <c r="A62" s="37" t="s">
        <v>61</v>
      </c>
      <c r="B62" s="34"/>
    </row>
    <row r="63" spans="1:2" ht="15">
      <c r="A63" s="37" t="s">
        <v>62</v>
      </c>
      <c r="B63" s="34"/>
    </row>
    <row r="64" spans="1:2" ht="15">
      <c r="A64" s="37" t="s">
        <v>63</v>
      </c>
      <c r="B64" s="34"/>
    </row>
    <row r="65" spans="1:2" ht="15">
      <c r="A65" s="37" t="s">
        <v>64</v>
      </c>
      <c r="B65" s="34"/>
    </row>
    <row r="66" spans="1:2" ht="15">
      <c r="A66" s="37" t="s">
        <v>65</v>
      </c>
      <c r="B66" s="34"/>
    </row>
    <row r="67" spans="1:2" ht="15">
      <c r="A67" s="37" t="s">
        <v>66</v>
      </c>
      <c r="B67" s="34"/>
    </row>
    <row r="68" spans="1:2" ht="15">
      <c r="A68" s="37" t="s">
        <v>67</v>
      </c>
      <c r="B68" s="34"/>
    </row>
    <row r="69" spans="1:2" ht="15">
      <c r="A69" s="37" t="s">
        <v>68</v>
      </c>
      <c r="B69" s="34"/>
    </row>
    <row r="70" spans="1:2" ht="15">
      <c r="A70" s="37" t="s">
        <v>69</v>
      </c>
      <c r="B70" s="34"/>
    </row>
    <row r="71" spans="1:2" ht="15">
      <c r="A71" s="37" t="s">
        <v>70</v>
      </c>
      <c r="B71" s="34"/>
    </row>
    <row r="72" spans="1:2" ht="15">
      <c r="A72" s="37" t="s">
        <v>71</v>
      </c>
      <c r="B72" s="34"/>
    </row>
    <row r="73" spans="1:2" ht="15">
      <c r="A73" s="37" t="s">
        <v>72</v>
      </c>
      <c r="B73" s="34"/>
    </row>
    <row r="74" spans="1:2" ht="15">
      <c r="A74" s="37" t="s">
        <v>73</v>
      </c>
      <c r="B74" s="34"/>
    </row>
    <row r="75" spans="1:2" ht="15">
      <c r="A75" s="37" t="s">
        <v>74</v>
      </c>
      <c r="B75" s="34"/>
    </row>
    <row r="76" spans="1:2" ht="15">
      <c r="A76" s="37" t="s">
        <v>75</v>
      </c>
      <c r="B76" s="34"/>
    </row>
    <row r="77" spans="1:2" ht="15">
      <c r="A77" s="37" t="s">
        <v>76</v>
      </c>
      <c r="B77" s="34"/>
    </row>
    <row r="78" spans="1:2" ht="15">
      <c r="A78" s="37" t="s">
        <v>77</v>
      </c>
      <c r="B78" s="34"/>
    </row>
    <row r="79" spans="1:2" ht="15">
      <c r="A79" s="37" t="s">
        <v>78</v>
      </c>
      <c r="B79" s="34"/>
    </row>
    <row r="80" spans="1:2" ht="15">
      <c r="A80" s="37" t="s">
        <v>79</v>
      </c>
      <c r="B80" s="34"/>
    </row>
    <row r="81" spans="1:2" ht="15">
      <c r="A81" s="37" t="s">
        <v>80</v>
      </c>
      <c r="B81" s="34"/>
    </row>
    <row r="82" spans="1:2" ht="15">
      <c r="A82" s="37" t="s">
        <v>81</v>
      </c>
      <c r="B82" s="34"/>
    </row>
    <row r="83" spans="1:2" ht="15">
      <c r="A83" s="37" t="s">
        <v>82</v>
      </c>
      <c r="B83" s="34"/>
    </row>
    <row r="84" spans="1:2" ht="15">
      <c r="A84" s="37" t="s">
        <v>83</v>
      </c>
      <c r="B84" s="34"/>
    </row>
    <row r="85" spans="1:2" ht="15">
      <c r="A85" s="37" t="s">
        <v>84</v>
      </c>
      <c r="B85" s="34"/>
    </row>
    <row r="86" spans="1:2" ht="15">
      <c r="A86" s="37" t="s">
        <v>85</v>
      </c>
      <c r="B86" s="34"/>
    </row>
    <row r="87" spans="1:2" ht="15">
      <c r="A87" s="37" t="s">
        <v>86</v>
      </c>
      <c r="B87" s="34"/>
    </row>
    <row r="88" spans="1:2" ht="15">
      <c r="A88" s="37" t="s">
        <v>87</v>
      </c>
      <c r="B88" s="34"/>
    </row>
    <row r="89" spans="1:2" ht="15">
      <c r="A89" s="37" t="s">
        <v>88</v>
      </c>
      <c r="B89" s="34"/>
    </row>
    <row r="90" spans="1:2" ht="15">
      <c r="A90" s="37" t="s">
        <v>89</v>
      </c>
      <c r="B90" s="34"/>
    </row>
    <row r="91" spans="1:2" ht="15">
      <c r="A91" s="37" t="s">
        <v>90</v>
      </c>
      <c r="B91" s="34"/>
    </row>
    <row r="92" spans="1:2" ht="15">
      <c r="A92" s="37" t="s">
        <v>91</v>
      </c>
      <c r="B92" s="34"/>
    </row>
    <row r="93" spans="1:2" ht="15">
      <c r="A93" s="37" t="s">
        <v>92</v>
      </c>
      <c r="B93" s="34"/>
    </row>
    <row r="94" spans="1:2" ht="15">
      <c r="A94" s="37" t="s">
        <v>93</v>
      </c>
      <c r="B94" s="34"/>
    </row>
    <row r="95" spans="1:2" ht="15">
      <c r="A95" s="37" t="s">
        <v>94</v>
      </c>
      <c r="B95" s="34"/>
    </row>
    <row r="96" spans="1:2" ht="15">
      <c r="A96" s="37" t="s">
        <v>95</v>
      </c>
      <c r="B96" s="34"/>
    </row>
    <row r="97" spans="1:2" ht="15">
      <c r="A97" s="37" t="s">
        <v>96</v>
      </c>
      <c r="B97" s="34"/>
    </row>
    <row r="98" spans="1:2" ht="15">
      <c r="A98" s="37" t="s">
        <v>97</v>
      </c>
      <c r="B98" s="34"/>
    </row>
    <row r="99" spans="1:2" ht="15">
      <c r="A99" s="37" t="s">
        <v>98</v>
      </c>
      <c r="B99" s="34"/>
    </row>
    <row r="100" spans="1:2" ht="15">
      <c r="A100" s="37" t="s">
        <v>99</v>
      </c>
      <c r="B100" s="34"/>
    </row>
    <row r="101" spans="1:2" ht="15">
      <c r="A101" s="37" t="s">
        <v>100</v>
      </c>
      <c r="B101" s="34"/>
    </row>
    <row r="102" spans="1:2" ht="15">
      <c r="A102" s="37" t="s">
        <v>125</v>
      </c>
      <c r="B102" s="34"/>
    </row>
    <row r="103" spans="1:2" ht="15">
      <c r="A103" s="37" t="s">
        <v>126</v>
      </c>
      <c r="B103" s="34"/>
    </row>
    <row r="104" spans="1:2" ht="15">
      <c r="A104" s="37" t="s">
        <v>127</v>
      </c>
      <c r="B104" s="34"/>
    </row>
    <row r="105" spans="1:2" ht="15">
      <c r="A105" s="37" t="s">
        <v>128</v>
      </c>
      <c r="B105" s="34"/>
    </row>
    <row r="106" spans="1:2" ht="15">
      <c r="A106" s="37" t="s">
        <v>129</v>
      </c>
      <c r="B106" s="34"/>
    </row>
    <row r="107" spans="1:2" ht="15">
      <c r="A107" s="37" t="s">
        <v>130</v>
      </c>
      <c r="B107" s="34"/>
    </row>
    <row r="108" spans="1:2" ht="15">
      <c r="A108" s="37" t="s">
        <v>131</v>
      </c>
      <c r="B108" s="34"/>
    </row>
    <row r="109" spans="1:2" ht="15">
      <c r="A109" s="37" t="s">
        <v>132</v>
      </c>
      <c r="B109" s="34"/>
    </row>
    <row r="110" spans="1:2" ht="15">
      <c r="A110" s="37" t="s">
        <v>133</v>
      </c>
      <c r="B110" s="34"/>
    </row>
    <row r="111" spans="1:2" ht="15">
      <c r="A111" s="37" t="s">
        <v>134</v>
      </c>
      <c r="B111" s="34"/>
    </row>
    <row r="112" spans="1:2" ht="15">
      <c r="A112" s="37" t="s">
        <v>135</v>
      </c>
      <c r="B112" s="34"/>
    </row>
    <row r="113" spans="1:2" ht="15">
      <c r="A113" s="37" t="s">
        <v>136</v>
      </c>
      <c r="B113" s="34"/>
    </row>
    <row r="114" spans="1:2" ht="15">
      <c r="A114" s="37" t="s">
        <v>137</v>
      </c>
      <c r="B114" s="34"/>
    </row>
    <row r="115" spans="1:2" ht="15">
      <c r="A115" s="37" t="s">
        <v>138</v>
      </c>
      <c r="B115" s="34"/>
    </row>
    <row r="116" spans="1:2" ht="15">
      <c r="A116" s="37" t="s">
        <v>139</v>
      </c>
      <c r="B116" s="34"/>
    </row>
    <row r="117" spans="1:2" ht="15">
      <c r="A117" s="37" t="s">
        <v>140</v>
      </c>
      <c r="B117" s="34"/>
    </row>
    <row r="118" spans="1:2" ht="15">
      <c r="A118" s="37" t="s">
        <v>141</v>
      </c>
      <c r="B118" s="34"/>
    </row>
    <row r="119" spans="1:2" ht="15">
      <c r="A119" s="37" t="s">
        <v>142</v>
      </c>
      <c r="B119" s="34"/>
    </row>
    <row r="120" spans="1:2" ht="15">
      <c r="A120" s="37" t="s">
        <v>143</v>
      </c>
      <c r="B120" s="34"/>
    </row>
    <row r="121" spans="1:2" ht="15">
      <c r="A121" s="37" t="s">
        <v>144</v>
      </c>
      <c r="B121" s="34"/>
    </row>
    <row r="122" spans="1:2" ht="15">
      <c r="A122" s="37" t="s">
        <v>145</v>
      </c>
      <c r="B122" s="34"/>
    </row>
    <row r="123" spans="1:2" ht="15">
      <c r="A123" s="37" t="s">
        <v>146</v>
      </c>
      <c r="B123" s="34"/>
    </row>
    <row r="124" spans="1:2" ht="15">
      <c r="A124" s="37" t="s">
        <v>147</v>
      </c>
      <c r="B124" s="34"/>
    </row>
    <row r="125" spans="1:2" ht="15">
      <c r="A125" s="37" t="s">
        <v>148</v>
      </c>
      <c r="B125" s="34"/>
    </row>
    <row r="126" spans="1:2" ht="15">
      <c r="A126" s="37" t="s">
        <v>149</v>
      </c>
      <c r="B126" s="34"/>
    </row>
    <row r="127" spans="1:2" ht="15">
      <c r="A127" s="37" t="s">
        <v>150</v>
      </c>
      <c r="B127" s="34"/>
    </row>
    <row r="128" spans="1:2" ht="15">
      <c r="A128" s="37" t="s">
        <v>151</v>
      </c>
      <c r="B128" s="34"/>
    </row>
    <row r="129" spans="1:2" ht="15">
      <c r="A129" s="37" t="s">
        <v>152</v>
      </c>
      <c r="B129" s="34"/>
    </row>
    <row r="130" spans="1:2" ht="15">
      <c r="A130" s="37" t="s">
        <v>153</v>
      </c>
      <c r="B130" s="34"/>
    </row>
    <row r="131" spans="1:2" ht="15">
      <c r="A131" s="37" t="s">
        <v>154</v>
      </c>
      <c r="B131" s="34"/>
    </row>
    <row r="132" spans="1:2" ht="15">
      <c r="A132" s="37" t="s">
        <v>155</v>
      </c>
      <c r="B132" s="34"/>
    </row>
    <row r="133" spans="1:2" ht="15">
      <c r="A133" s="37" t="s">
        <v>156</v>
      </c>
      <c r="B133" s="34"/>
    </row>
    <row r="134" spans="1:2" ht="15">
      <c r="A134" s="37" t="s">
        <v>157</v>
      </c>
      <c r="B134" s="34"/>
    </row>
    <row r="135" spans="1:2" ht="15">
      <c r="A135" s="37" t="s">
        <v>158</v>
      </c>
      <c r="B135" s="34"/>
    </row>
    <row r="136" spans="1:2" ht="15">
      <c r="A136" s="37" t="s">
        <v>159</v>
      </c>
      <c r="B136" s="34"/>
    </row>
    <row r="137" spans="1:2" ht="15">
      <c r="A137" s="37" t="s">
        <v>160</v>
      </c>
      <c r="B137" s="34"/>
    </row>
    <row r="138" spans="1:2" ht="15">
      <c r="A138" s="37" t="s">
        <v>161</v>
      </c>
      <c r="B138" s="34"/>
    </row>
    <row r="139" spans="1:2" ht="15">
      <c r="A139" s="37" t="s">
        <v>162</v>
      </c>
      <c r="B139" s="34"/>
    </row>
    <row r="140" spans="1:2" ht="15">
      <c r="A140" s="37" t="s">
        <v>163</v>
      </c>
      <c r="B140" s="34"/>
    </row>
    <row r="141" spans="1:2" ht="15">
      <c r="A141" s="37" t="s">
        <v>164</v>
      </c>
      <c r="B141" s="34"/>
    </row>
    <row r="142" spans="1:2" ht="15">
      <c r="A142" s="37" t="s">
        <v>165</v>
      </c>
      <c r="B142" s="34"/>
    </row>
    <row r="143" spans="1:2" ht="15">
      <c r="A143" s="37" t="s">
        <v>166</v>
      </c>
      <c r="B143" s="34"/>
    </row>
    <row r="144" spans="1:2" ht="15">
      <c r="A144" s="37" t="s">
        <v>167</v>
      </c>
      <c r="B144" s="34"/>
    </row>
    <row r="145" spans="1:2" ht="15">
      <c r="A145" s="37" t="s">
        <v>168</v>
      </c>
      <c r="B145" s="34"/>
    </row>
    <row r="146" spans="1:2" ht="15">
      <c r="A146" s="37" t="s">
        <v>169</v>
      </c>
      <c r="B146" s="34"/>
    </row>
    <row r="147" spans="1:2" ht="15">
      <c r="A147" s="37" t="s">
        <v>170</v>
      </c>
      <c r="B147" s="34"/>
    </row>
    <row r="148" spans="1:2" ht="15">
      <c r="A148" s="37" t="s">
        <v>171</v>
      </c>
      <c r="B148" s="34"/>
    </row>
    <row r="149" spans="1:2" ht="15">
      <c r="A149" s="37" t="s">
        <v>172</v>
      </c>
      <c r="B149" s="34"/>
    </row>
    <row r="150" spans="1:2" ht="15">
      <c r="A150" s="37" t="s">
        <v>173</v>
      </c>
      <c r="B150" s="34"/>
    </row>
    <row r="151" spans="1:2" ht="15">
      <c r="A151" s="37" t="s">
        <v>174</v>
      </c>
      <c r="B151" s="34"/>
    </row>
    <row r="152" spans="1:2" ht="15">
      <c r="A152" s="37" t="s">
        <v>175</v>
      </c>
      <c r="B152" s="34"/>
    </row>
    <row r="153" spans="1:2" ht="15">
      <c r="A153" s="37" t="s">
        <v>176</v>
      </c>
      <c r="B153" s="34"/>
    </row>
    <row r="154" spans="1:2" ht="15">
      <c r="A154" s="37" t="s">
        <v>177</v>
      </c>
      <c r="B154" s="34"/>
    </row>
    <row r="155" spans="1:2" ht="15">
      <c r="A155" s="37" t="s">
        <v>178</v>
      </c>
      <c r="B155" s="34"/>
    </row>
    <row r="156" spans="1:2" ht="15">
      <c r="A156" s="37" t="s">
        <v>179</v>
      </c>
      <c r="B156" s="34"/>
    </row>
    <row r="157" spans="1:2" ht="15">
      <c r="A157" s="37" t="s">
        <v>180</v>
      </c>
      <c r="B157" s="34"/>
    </row>
    <row r="158" spans="1:2" ht="15">
      <c r="A158" s="37" t="s">
        <v>181</v>
      </c>
      <c r="B158" s="34"/>
    </row>
    <row r="159" spans="1:2" ht="15">
      <c r="A159" s="37" t="s">
        <v>182</v>
      </c>
      <c r="B159" s="34"/>
    </row>
    <row r="160" spans="1:2" ht="15">
      <c r="A160" s="37" t="s">
        <v>183</v>
      </c>
      <c r="B160" s="34"/>
    </row>
    <row r="161" spans="1:2" ht="15">
      <c r="A161" s="37" t="s">
        <v>184</v>
      </c>
      <c r="B161" s="34"/>
    </row>
    <row r="162" spans="1:2" ht="15">
      <c r="A162" s="37" t="s">
        <v>185</v>
      </c>
      <c r="B162" s="34"/>
    </row>
    <row r="163" spans="1:2" ht="15">
      <c r="A163" s="37" t="s">
        <v>186</v>
      </c>
      <c r="B163" s="34"/>
    </row>
    <row r="164" spans="1:2" ht="15">
      <c r="A164" s="37" t="s">
        <v>187</v>
      </c>
      <c r="B164" s="34"/>
    </row>
    <row r="165" spans="1:2" ht="15">
      <c r="A165" s="37" t="s">
        <v>188</v>
      </c>
      <c r="B165" s="34"/>
    </row>
    <row r="166" spans="1:2" ht="15">
      <c r="A166" s="37" t="s">
        <v>189</v>
      </c>
      <c r="B166" s="34"/>
    </row>
    <row r="167" spans="1:2" ht="15">
      <c r="A167" s="37" t="s">
        <v>190</v>
      </c>
      <c r="B167" s="34"/>
    </row>
    <row r="168" spans="1:2" ht="15">
      <c r="A168" s="37" t="s">
        <v>191</v>
      </c>
      <c r="B168" s="34"/>
    </row>
    <row r="169" spans="1:2" ht="15">
      <c r="A169" s="37" t="s">
        <v>192</v>
      </c>
      <c r="B169" s="34"/>
    </row>
    <row r="170" spans="1:2" ht="15">
      <c r="A170" s="37" t="s">
        <v>193</v>
      </c>
      <c r="B170" s="34"/>
    </row>
    <row r="171" spans="1:2" ht="15">
      <c r="A171" s="37" t="s">
        <v>194</v>
      </c>
      <c r="B171" s="34"/>
    </row>
    <row r="172" spans="1:2" ht="15">
      <c r="A172" s="37" t="s">
        <v>195</v>
      </c>
      <c r="B172" s="34"/>
    </row>
    <row r="173" spans="1:2" ht="15">
      <c r="A173" s="37" t="s">
        <v>196</v>
      </c>
      <c r="B173" s="34"/>
    </row>
    <row r="174" spans="1:2" ht="15">
      <c r="A174" s="37" t="s">
        <v>197</v>
      </c>
      <c r="B174" s="34"/>
    </row>
    <row r="175" spans="1:2" ht="15">
      <c r="A175" s="37" t="s">
        <v>198</v>
      </c>
      <c r="B175" s="34"/>
    </row>
    <row r="176" spans="1:2" ht="15">
      <c r="A176" s="37" t="s">
        <v>199</v>
      </c>
      <c r="B176" s="34"/>
    </row>
    <row r="177" spans="1:2" ht="15">
      <c r="A177" s="37" t="s">
        <v>200</v>
      </c>
      <c r="B177" s="34"/>
    </row>
    <row r="178" spans="1:2" ht="15">
      <c r="A178" s="37" t="s">
        <v>201</v>
      </c>
      <c r="B178" s="34"/>
    </row>
    <row r="179" spans="1:2" ht="15">
      <c r="A179" s="37" t="s">
        <v>202</v>
      </c>
      <c r="B179" s="34"/>
    </row>
    <row r="180" spans="1:2" ht="15">
      <c r="A180" s="37" t="s">
        <v>203</v>
      </c>
      <c r="B180" s="34"/>
    </row>
    <row r="181" spans="1:2" ht="15">
      <c r="A181" s="37" t="s">
        <v>204</v>
      </c>
      <c r="B181" s="34"/>
    </row>
    <row r="182" spans="1:2" ht="15">
      <c r="A182" s="37" t="s">
        <v>205</v>
      </c>
      <c r="B182" s="34"/>
    </row>
    <row r="183" spans="1:2" ht="15">
      <c r="A183" s="37" t="s">
        <v>206</v>
      </c>
      <c r="B183" s="34"/>
    </row>
    <row r="184" spans="1:2" ht="15">
      <c r="A184" s="37" t="s">
        <v>207</v>
      </c>
      <c r="B184" s="34"/>
    </row>
    <row r="185" spans="1:2" ht="15">
      <c r="A185" s="37" t="s">
        <v>208</v>
      </c>
      <c r="B185" s="34"/>
    </row>
    <row r="186" spans="1:2" ht="15">
      <c r="A186" s="37" t="s">
        <v>209</v>
      </c>
      <c r="B186" s="34"/>
    </row>
    <row r="187" spans="1:2" ht="15">
      <c r="A187" s="37" t="s">
        <v>210</v>
      </c>
      <c r="B187" s="34"/>
    </row>
    <row r="188" spans="1:2" ht="15">
      <c r="A188" s="37" t="s">
        <v>211</v>
      </c>
      <c r="B188" s="34"/>
    </row>
    <row r="189" spans="1:2" ht="15">
      <c r="A189" s="37" t="s">
        <v>212</v>
      </c>
      <c r="B189" s="34"/>
    </row>
    <row r="190" spans="1:2" ht="15">
      <c r="A190" s="37" t="s">
        <v>213</v>
      </c>
      <c r="B190" s="34"/>
    </row>
    <row r="191" spans="1:2" ht="15">
      <c r="A191" s="37" t="s">
        <v>214</v>
      </c>
      <c r="B191" s="34"/>
    </row>
    <row r="192" spans="1:2" ht="15">
      <c r="A192" s="37" t="s">
        <v>215</v>
      </c>
      <c r="B192" s="34"/>
    </row>
    <row r="193" spans="1:2" ht="15">
      <c r="A193" s="37" t="s">
        <v>216</v>
      </c>
      <c r="B193" s="34"/>
    </row>
    <row r="194" spans="1:2" ht="15">
      <c r="A194" s="37" t="s">
        <v>217</v>
      </c>
      <c r="B194" s="34"/>
    </row>
    <row r="195" spans="1:2" ht="15">
      <c r="A195" s="37" t="s">
        <v>218</v>
      </c>
      <c r="B195" s="34"/>
    </row>
    <row r="196" spans="1:2" ht="15">
      <c r="A196" s="37" t="s">
        <v>219</v>
      </c>
      <c r="B196" s="34"/>
    </row>
    <row r="197" spans="1:2" ht="15">
      <c r="A197" s="37" t="s">
        <v>220</v>
      </c>
      <c r="B197" s="34"/>
    </row>
    <row r="198" spans="1:2" ht="15">
      <c r="A198" s="37" t="s">
        <v>221</v>
      </c>
      <c r="B198" s="34"/>
    </row>
    <row r="199" spans="1:2" ht="15">
      <c r="A199" s="37" t="s">
        <v>222</v>
      </c>
      <c r="B199" s="34"/>
    </row>
    <row r="200" spans="1:2" ht="15">
      <c r="A200" s="37" t="s">
        <v>223</v>
      </c>
      <c r="B200" s="34"/>
    </row>
    <row r="201" spans="1:2" ht="15" thickBot="1">
      <c r="A201" s="38" t="s">
        <v>224</v>
      </c>
      <c r="B201" s="35"/>
    </row>
  </sheetData>
  <sheetProtection formatCells="0" formatColumns="0" formatRows="0" insertColumns="0" insertRows="0" insertHyperlinks="0" deleteColumns="0" deleteRows="0" sort="0" autoFilter="0" pivotTables="0"/>
  <printOptions gridLines="1"/>
  <pageMargins left="0.75" right="0.75" top="1" bottom="1" header="0.5" footer="0.5"/>
  <pageSetup horizontalDpi="204" verticalDpi="204" orientation="landscape" r:id="rId3"/>
  <headerFooter alignWithMargins="0">
    <oddHeader>&amp;C&amp;A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Domestic General Stock Funds Sample</dc:title>
  <dc:subject>Section 3.2E</dc:subject>
  <dc:creator>Levine, Berenson, and Stephan</dc:creator>
  <cp:keywords/>
  <dc:description/>
  <cp:lastModifiedBy>vatasha alexander</cp:lastModifiedBy>
  <cp:lastPrinted>2003-11-05T04:30:44Z</cp:lastPrinted>
  <dcterms:created xsi:type="dcterms:W3CDTF">1997-05-11T14:40:05Z</dcterms:created>
  <dcterms:modified xsi:type="dcterms:W3CDTF">2007-05-23T05:10:48Z</dcterms:modified>
  <cp:category/>
  <cp:version/>
  <cp:contentType/>
  <cp:contentStatus/>
</cp:coreProperties>
</file>