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<sst xmlns="http://schemas.openxmlformats.org/spreadsheetml/2006/main" count="162" uniqueCount="49">
  <si>
    <t>Average</t>
  </si>
  <si>
    <t>Variance</t>
  </si>
  <si>
    <t>Year</t>
  </si>
  <si>
    <t>Total Population</t>
  </si>
  <si>
    <t>Dollar</t>
  </si>
  <si>
    <t>Rate</t>
  </si>
  <si>
    <t>Median</t>
  </si>
  <si>
    <t>StDev</t>
  </si>
  <si>
    <t>Correlation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</si>
  <si>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</si>
  <si>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</si>
  <si>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</si>
  <si>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</si>
  <si>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</si>
  <si>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</si>
  <si>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</si>
  <si>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</si>
  <si>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</si>
  <si>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</si>
  <si>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</si>
  <si>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</si>
  <si>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</si>
  <si>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</si>
  <si>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</si>
  <si>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</si>
  <si>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</si>
  <si>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</si>
  <si>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</si>
  <si>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</si>
  <si>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</si>
  <si>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</si>
  <si>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</si>
  <si>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</si>
  <si>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</si>
  <si>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</si>
  <si>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</si>
  <si>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(ORIGINAL)</t>
  </si>
  <si>
    <t>Square</t>
  </si>
  <si>
    <t>(SQUARE)</t>
  </si>
  <si>
    <t>Log</t>
  </si>
  <si>
    <t>(LOG)</t>
  </si>
  <si>
    <t>Square Root</t>
  </si>
  <si>
    <t>(SQUARE ROOT)</t>
  </si>
  <si>
    <t>Reciprocal</t>
  </si>
  <si>
    <t>(RECIPROCAL)</t>
  </si>
  <si>
    <t>Totals</t>
  </si>
  <si>
    <t>Reciprocal is the best transformation because P value is close to zero.</t>
  </si>
  <si>
    <t>I need to do the following: Summarize my finding, ensure that all graphs are plotted (please let me know what other graphs need to be included.</t>
  </si>
  <si>
    <t>I need to forecast using to methods.  I need to know what columss I should forecast? Are they the original columns given (year, population, dollar, rate)?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</si>
</sst>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"/>
    <numFmt numFmtId="167" formatCode="[$-409]dddd\,\ mmmm\ dd\,\ yyyy"/>
    <numFmt numFmtId="168" formatCode="[$-409]mmm\-yy;@"/>
    <numFmt numFmtId="169" formatCode="0.000"/>
    <numFmt numFmtId="170" formatCode="[$-409]h:mm:ss\ AM/PM"/>
    <numFmt numFmtId="171" formatCode="0.0%"/>
    <numFmt numFmtId="172" formatCode="0.000%"/>
    <numFmt numFmtId="173" formatCode="0.0000%"/>
    <numFmt numFmtId="174" formatCode="0.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4" fillId="2" borderId="3" xfId="0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0" borderId="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Population in years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26"/>
          <c:w val="0.7385"/>
          <c:h val="0.6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'[1]Pg 473'!$A$2:$A$40</c:f>
              <c:numCache>
                <c:ptCount val="3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</c:numCache>
            </c:numRef>
          </c:xVal>
          <c:yVal>
            <c:numRef>
              <c:f>'[1]Pg 473'!$B$2:$B$40</c:f>
              <c:numCache>
                <c:ptCount val="39"/>
                <c:pt idx="0">
                  <c:v>180671</c:v>
                </c:pt>
                <c:pt idx="1">
                  <c:v>183691</c:v>
                </c:pt>
                <c:pt idx="2">
                  <c:v>186538</c:v>
                </c:pt>
                <c:pt idx="3">
                  <c:v>189242</c:v>
                </c:pt>
                <c:pt idx="4">
                  <c:v>191889</c:v>
                </c:pt>
                <c:pt idx="5">
                  <c:v>194303</c:v>
                </c:pt>
                <c:pt idx="6">
                  <c:v>196560</c:v>
                </c:pt>
                <c:pt idx="7">
                  <c:v>198712</c:v>
                </c:pt>
                <c:pt idx="8">
                  <c:v>200706</c:v>
                </c:pt>
                <c:pt idx="9">
                  <c:v>202677</c:v>
                </c:pt>
                <c:pt idx="10">
                  <c:v>205052</c:v>
                </c:pt>
                <c:pt idx="11">
                  <c:v>207661</c:v>
                </c:pt>
                <c:pt idx="12">
                  <c:v>209896</c:v>
                </c:pt>
                <c:pt idx="13">
                  <c:v>211909</c:v>
                </c:pt>
                <c:pt idx="14">
                  <c:v>213854</c:v>
                </c:pt>
                <c:pt idx="15">
                  <c:v>215973</c:v>
                </c:pt>
                <c:pt idx="16">
                  <c:v>218035</c:v>
                </c:pt>
                <c:pt idx="17">
                  <c:v>220239</c:v>
                </c:pt>
                <c:pt idx="18">
                  <c:v>222585</c:v>
                </c:pt>
                <c:pt idx="19">
                  <c:v>225055</c:v>
                </c:pt>
                <c:pt idx="20">
                  <c:v>227726</c:v>
                </c:pt>
                <c:pt idx="21">
                  <c:v>229966</c:v>
                </c:pt>
                <c:pt idx="22">
                  <c:v>232188</c:v>
                </c:pt>
                <c:pt idx="23">
                  <c:v>234307</c:v>
                </c:pt>
                <c:pt idx="24">
                  <c:v>236348</c:v>
                </c:pt>
                <c:pt idx="25">
                  <c:v>238466</c:v>
                </c:pt>
                <c:pt idx="26">
                  <c:v>240651</c:v>
                </c:pt>
                <c:pt idx="27">
                  <c:v>242804</c:v>
                </c:pt>
                <c:pt idx="28">
                  <c:v>245021</c:v>
                </c:pt>
                <c:pt idx="29">
                  <c:v>247342</c:v>
                </c:pt>
                <c:pt idx="30">
                  <c:v>249948</c:v>
                </c:pt>
                <c:pt idx="31">
                  <c:v>252639</c:v>
                </c:pt>
                <c:pt idx="32">
                  <c:v>255374</c:v>
                </c:pt>
                <c:pt idx="33">
                  <c:v>258083</c:v>
                </c:pt>
                <c:pt idx="34">
                  <c:v>260599</c:v>
                </c:pt>
                <c:pt idx="35">
                  <c:v>263044</c:v>
                </c:pt>
                <c:pt idx="36">
                  <c:v>265463</c:v>
                </c:pt>
                <c:pt idx="37">
                  <c:v>268008</c:v>
                </c:pt>
                <c:pt idx="38">
                  <c:v>270561</c:v>
                </c:pt>
              </c:numCache>
            </c:numRef>
          </c:yVal>
          <c:smooth val="0"/>
        </c:ser>
        <c:axId val="5139207"/>
        <c:axId val="46252864"/>
      </c:scatterChart>
      <c:valAx>
        <c:axId val="513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2864"/>
        <c:crosses val="autoZero"/>
        <c:crossBetween val="midCat"/>
        <c:dispUnits/>
      </c:valAx>
      <c:valAx>
        <c:axId val="462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'[1]Pg 473'!$C$2:$C$40</c:f>
              <c:numCache>
                <c:ptCount val="39"/>
                <c:pt idx="0">
                  <c:v>3.373</c:v>
                </c:pt>
                <c:pt idx="1">
                  <c:v>3.34</c:v>
                </c:pt>
                <c:pt idx="2">
                  <c:v>3.304</c:v>
                </c:pt>
                <c:pt idx="3">
                  <c:v>3.265</c:v>
                </c:pt>
                <c:pt idx="4">
                  <c:v>3.22</c:v>
                </c:pt>
                <c:pt idx="5">
                  <c:v>3.166</c:v>
                </c:pt>
                <c:pt idx="6">
                  <c:v>3.08</c:v>
                </c:pt>
                <c:pt idx="7">
                  <c:v>2.993</c:v>
                </c:pt>
                <c:pt idx="8">
                  <c:v>2.873</c:v>
                </c:pt>
                <c:pt idx="9">
                  <c:v>2.726</c:v>
                </c:pt>
                <c:pt idx="10">
                  <c:v>2.574</c:v>
                </c:pt>
                <c:pt idx="11">
                  <c:v>2.466</c:v>
                </c:pt>
                <c:pt idx="12">
                  <c:v>2.391</c:v>
                </c:pt>
                <c:pt idx="13">
                  <c:v>2.251</c:v>
                </c:pt>
                <c:pt idx="14">
                  <c:v>2.029</c:v>
                </c:pt>
                <c:pt idx="15">
                  <c:v>1.859</c:v>
                </c:pt>
                <c:pt idx="16">
                  <c:v>1.757</c:v>
                </c:pt>
                <c:pt idx="17">
                  <c:v>1.649</c:v>
                </c:pt>
                <c:pt idx="18">
                  <c:v>1.532</c:v>
                </c:pt>
                <c:pt idx="19">
                  <c:v>1.38</c:v>
                </c:pt>
                <c:pt idx="20">
                  <c:v>1.215</c:v>
                </c:pt>
                <c:pt idx="21">
                  <c:v>1.098</c:v>
                </c:pt>
                <c:pt idx="22">
                  <c:v>1.035</c:v>
                </c:pt>
                <c:pt idx="23">
                  <c:v>1.003</c:v>
                </c:pt>
                <c:pt idx="24">
                  <c:v>0.961</c:v>
                </c:pt>
                <c:pt idx="25">
                  <c:v>0.928</c:v>
                </c:pt>
                <c:pt idx="26">
                  <c:v>0.913</c:v>
                </c:pt>
                <c:pt idx="27">
                  <c:v>0.88</c:v>
                </c:pt>
                <c:pt idx="28">
                  <c:v>0.846</c:v>
                </c:pt>
                <c:pt idx="29">
                  <c:v>0.807</c:v>
                </c:pt>
                <c:pt idx="30">
                  <c:v>0.766</c:v>
                </c:pt>
                <c:pt idx="31">
                  <c:v>0.734</c:v>
                </c:pt>
                <c:pt idx="32">
                  <c:v>0.713</c:v>
                </c:pt>
                <c:pt idx="33">
                  <c:v>0.692</c:v>
                </c:pt>
                <c:pt idx="34">
                  <c:v>0.675</c:v>
                </c:pt>
                <c:pt idx="35">
                  <c:v>0.656</c:v>
                </c:pt>
                <c:pt idx="36">
                  <c:v>0.638</c:v>
                </c:pt>
                <c:pt idx="37">
                  <c:v>0.623</c:v>
                </c:pt>
                <c:pt idx="38">
                  <c:v>0.6</c:v>
                </c:pt>
              </c:numCache>
            </c:numRef>
          </c:yVal>
          <c:smooth val="0"/>
        </c:ser>
        <c:axId val="13622593"/>
        <c:axId val="55494474"/>
      </c:scatterChart>
      <c:valAx>
        <c:axId val="1362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crossBetween val="midCat"/>
        <c:dispUnits/>
      </c:valAx>
      <c:valAx>
        <c:axId val="55494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9525</xdr:rowOff>
    </xdr:from>
    <xdr:to>
      <xdr:col>14</xdr:col>
      <xdr:colOff>523875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7696200" y="171450"/>
        <a:ext cx="42005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14</xdr:row>
      <xdr:rowOff>76200</xdr:rowOff>
    </xdr:from>
    <xdr:to>
      <xdr:col>14</xdr:col>
      <xdr:colOff>523875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7715250" y="2343150"/>
        <a:ext cx="41814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ING%20POR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em 1"/>
      <sheetName val="Problem 2"/>
      <sheetName val="Problem 8"/>
      <sheetName val="Pg 84# 20"/>
      <sheetName val="Pg 126"/>
      <sheetName val="Vernon Music Store"/>
      <sheetName val="Pg 473"/>
    </sheetNames>
    <sheetDataSet>
      <sheetData sheetId="6">
        <row r="2">
          <cell r="A2">
            <v>1960</v>
          </cell>
          <cell r="B2">
            <v>180671</v>
          </cell>
          <cell r="C2">
            <v>3.373</v>
          </cell>
        </row>
        <row r="3">
          <cell r="A3">
            <v>1961</v>
          </cell>
          <cell r="B3">
            <v>183691</v>
          </cell>
          <cell r="C3">
            <v>3.34</v>
          </cell>
        </row>
        <row r="4">
          <cell r="A4">
            <v>1962</v>
          </cell>
          <cell r="B4">
            <v>186538</v>
          </cell>
          <cell r="C4">
            <v>3.304</v>
          </cell>
        </row>
        <row r="5">
          <cell r="A5">
            <v>1963</v>
          </cell>
          <cell r="B5">
            <v>189242</v>
          </cell>
          <cell r="C5">
            <v>3.265</v>
          </cell>
        </row>
        <row r="6">
          <cell r="A6">
            <v>1964</v>
          </cell>
          <cell r="B6">
            <v>191889</v>
          </cell>
          <cell r="C6">
            <v>3.22</v>
          </cell>
        </row>
        <row r="7">
          <cell r="A7">
            <v>1965</v>
          </cell>
          <cell r="B7">
            <v>194303</v>
          </cell>
          <cell r="C7">
            <v>3.166</v>
          </cell>
        </row>
        <row r="8">
          <cell r="A8">
            <v>1966</v>
          </cell>
          <cell r="B8">
            <v>196560</v>
          </cell>
          <cell r="C8">
            <v>3.08</v>
          </cell>
        </row>
        <row r="9">
          <cell r="A9">
            <v>1967</v>
          </cell>
          <cell r="B9">
            <v>198712</v>
          </cell>
          <cell r="C9">
            <v>2.993</v>
          </cell>
        </row>
        <row r="10">
          <cell r="A10">
            <v>1968</v>
          </cell>
          <cell r="B10">
            <v>200706</v>
          </cell>
          <cell r="C10">
            <v>2.873</v>
          </cell>
        </row>
        <row r="11">
          <cell r="A11">
            <v>1969</v>
          </cell>
          <cell r="B11">
            <v>202677</v>
          </cell>
          <cell r="C11">
            <v>2.726</v>
          </cell>
        </row>
        <row r="12">
          <cell r="A12">
            <v>1970</v>
          </cell>
          <cell r="B12">
            <v>205052</v>
          </cell>
          <cell r="C12">
            <v>2.574</v>
          </cell>
        </row>
        <row r="13">
          <cell r="A13">
            <v>1971</v>
          </cell>
          <cell r="B13">
            <v>207661</v>
          </cell>
          <cell r="C13">
            <v>2.466</v>
          </cell>
        </row>
        <row r="14">
          <cell r="A14">
            <v>1972</v>
          </cell>
          <cell r="B14">
            <v>209896</v>
          </cell>
          <cell r="C14">
            <v>2.391</v>
          </cell>
        </row>
        <row r="15">
          <cell r="A15">
            <v>1973</v>
          </cell>
          <cell r="B15">
            <v>211909</v>
          </cell>
          <cell r="C15">
            <v>2.251</v>
          </cell>
        </row>
        <row r="16">
          <cell r="A16">
            <v>1974</v>
          </cell>
          <cell r="B16">
            <v>213854</v>
          </cell>
          <cell r="C16">
            <v>2.029</v>
          </cell>
        </row>
        <row r="17">
          <cell r="A17">
            <v>1975</v>
          </cell>
          <cell r="B17">
            <v>215973</v>
          </cell>
          <cell r="C17">
            <v>1.859</v>
          </cell>
        </row>
        <row r="18">
          <cell r="A18">
            <v>1976</v>
          </cell>
          <cell r="B18">
            <v>218035</v>
          </cell>
          <cell r="C18">
            <v>1.757</v>
          </cell>
        </row>
        <row r="19">
          <cell r="A19">
            <v>1977</v>
          </cell>
          <cell r="B19">
            <v>220239</v>
          </cell>
          <cell r="C19">
            <v>1.649</v>
          </cell>
        </row>
        <row r="20">
          <cell r="A20">
            <v>1978</v>
          </cell>
          <cell r="B20">
            <v>222585</v>
          </cell>
          <cell r="C20">
            <v>1.532</v>
          </cell>
        </row>
        <row r="21">
          <cell r="A21">
            <v>1979</v>
          </cell>
          <cell r="B21">
            <v>225055</v>
          </cell>
          <cell r="C21">
            <v>1.38</v>
          </cell>
        </row>
        <row r="22">
          <cell r="A22">
            <v>1980</v>
          </cell>
          <cell r="B22">
            <v>227726</v>
          </cell>
          <cell r="C22">
            <v>1.215</v>
          </cell>
        </row>
        <row r="23">
          <cell r="A23">
            <v>1981</v>
          </cell>
          <cell r="B23">
            <v>229966</v>
          </cell>
          <cell r="C23">
            <v>1.098</v>
          </cell>
        </row>
        <row r="24">
          <cell r="A24">
            <v>1982</v>
          </cell>
          <cell r="B24">
            <v>232188</v>
          </cell>
          <cell r="C24">
            <v>1.035</v>
          </cell>
        </row>
        <row r="25">
          <cell r="A25">
            <v>1983</v>
          </cell>
          <cell r="B25">
            <v>234307</v>
          </cell>
          <cell r="C25">
            <v>1.003</v>
          </cell>
        </row>
        <row r="26">
          <cell r="A26">
            <v>1984</v>
          </cell>
          <cell r="B26">
            <v>236348</v>
          </cell>
          <cell r="C26">
            <v>0.961</v>
          </cell>
        </row>
        <row r="27">
          <cell r="A27">
            <v>1985</v>
          </cell>
          <cell r="B27">
            <v>238466</v>
          </cell>
          <cell r="C27">
            <v>0.928</v>
          </cell>
        </row>
        <row r="28">
          <cell r="A28">
            <v>1986</v>
          </cell>
          <cell r="B28">
            <v>240651</v>
          </cell>
          <cell r="C28">
            <v>0.913</v>
          </cell>
        </row>
        <row r="29">
          <cell r="A29">
            <v>1987</v>
          </cell>
          <cell r="B29">
            <v>242804</v>
          </cell>
          <cell r="C29">
            <v>0.88</v>
          </cell>
        </row>
        <row r="30">
          <cell r="A30">
            <v>1988</v>
          </cell>
          <cell r="B30">
            <v>245021</v>
          </cell>
          <cell r="C30">
            <v>0.846</v>
          </cell>
        </row>
        <row r="31">
          <cell r="A31">
            <v>1989</v>
          </cell>
          <cell r="B31">
            <v>247342</v>
          </cell>
          <cell r="C31">
            <v>0.807</v>
          </cell>
        </row>
        <row r="32">
          <cell r="A32">
            <v>1990</v>
          </cell>
          <cell r="B32">
            <v>249948</v>
          </cell>
          <cell r="C32">
            <v>0.766</v>
          </cell>
        </row>
        <row r="33">
          <cell r="A33">
            <v>1991</v>
          </cell>
          <cell r="B33">
            <v>252639</v>
          </cell>
          <cell r="C33">
            <v>0.734</v>
          </cell>
        </row>
        <row r="34">
          <cell r="A34">
            <v>1992</v>
          </cell>
          <cell r="B34">
            <v>255374</v>
          </cell>
          <cell r="C34">
            <v>0.713</v>
          </cell>
        </row>
        <row r="35">
          <cell r="A35">
            <v>1993</v>
          </cell>
          <cell r="B35">
            <v>258083</v>
          </cell>
          <cell r="C35">
            <v>0.692</v>
          </cell>
        </row>
        <row r="36">
          <cell r="A36">
            <v>1994</v>
          </cell>
          <cell r="B36">
            <v>260599</v>
          </cell>
          <cell r="C36">
            <v>0.675</v>
          </cell>
        </row>
        <row r="37">
          <cell r="A37">
            <v>1995</v>
          </cell>
          <cell r="B37">
            <v>263044</v>
          </cell>
          <cell r="C37">
            <v>0.656</v>
          </cell>
        </row>
        <row r="38">
          <cell r="A38">
            <v>1996</v>
          </cell>
          <cell r="B38">
            <v>265463</v>
          </cell>
          <cell r="C38">
            <v>0.638</v>
          </cell>
        </row>
        <row r="39">
          <cell r="A39">
            <v>1997</v>
          </cell>
          <cell r="B39">
            <v>268008</v>
          </cell>
          <cell r="C39">
            <v>0.623</v>
          </cell>
        </row>
        <row r="40">
          <cell r="A40">
            <v>1998</v>
          </cell>
          <cell r="B40">
            <v>270561</v>
          </cell>
          <cell r="C40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48">
      <selection activeCell="C155" sqref="C155"/>
    </sheetView>
  </sheetViews>
  <sheetFormatPr defaultColWidth="9.140625" defaultRowHeight="12.75"/>
  <cols>
    <col min="1" max="1" width="18.7109375" style="0" bestFit="1" customWidth="1"/>
    <col min="2" max="2" width="16.140625" style="0" bestFit="1" customWidth="1"/>
    <col min="3" max="3" width="13.7109375" style="0" bestFit="1" customWidth="1"/>
    <col min="4" max="4" width="12.57421875" style="0" customWidth="1"/>
    <col min="5" max="5" width="12.421875" style="0" bestFit="1" customWidth="1"/>
    <col min="6" max="6" width="13.57421875" style="0" bestFit="1" customWidth="1"/>
    <col min="7" max="9" width="12.57421875" style="0" bestFit="1" customWidth="1"/>
  </cols>
  <sheetData>
    <row r="1" spans="1:8" ht="12.75">
      <c r="A1" s="1" t="s">
        <v>2</v>
      </c>
      <c r="B1" s="1" t="s">
        <v>3</v>
      </c>
      <c r="C1" s="1" t="s">
        <v>4</v>
      </c>
      <c r="D1" s="1" t="s">
        <v>43</v>
      </c>
      <c r="E1" s="1" t="s">
        <v>41</v>
      </c>
      <c r="F1" s="1" t="s">
        <v>39</v>
      </c>
      <c r="G1" s="1" t="s">
        <v>37</v>
      </c>
      <c r="H1" s="1" t="s">
        <v>5</v>
      </c>
    </row>
    <row r="2" spans="1:8" ht="12.75">
      <c r="A2">
        <v>1960</v>
      </c>
      <c r="B2" s="2">
        <v>180671</v>
      </c>
      <c r="C2" s="3">
        <v>3.373</v>
      </c>
      <c r="D2">
        <f aca="true" t="shared" si="0" ref="D2:D40">1/H2</f>
        <v>1</v>
      </c>
      <c r="E2">
        <f aca="true" t="shared" si="1" ref="E2:E40">SQRT(H2)</f>
        <v>1</v>
      </c>
      <c r="F2">
        <f aca="true" t="shared" si="2" ref="F2:F40">LOG(H2)</f>
        <v>0</v>
      </c>
      <c r="G2">
        <f aca="true" t="shared" si="3" ref="G2:G40">H2*H2</f>
        <v>1</v>
      </c>
      <c r="H2" s="4">
        <v>1</v>
      </c>
    </row>
    <row r="3" spans="1:8" ht="12.75">
      <c r="A3">
        <v>1961</v>
      </c>
      <c r="B3" s="2">
        <v>183691</v>
      </c>
      <c r="C3" s="3">
        <v>3.34</v>
      </c>
      <c r="D3">
        <f t="shared" si="0"/>
        <v>0.8695652173913044</v>
      </c>
      <c r="E3">
        <f t="shared" si="1"/>
        <v>1.0723805294763609</v>
      </c>
      <c r="F3">
        <f t="shared" si="2"/>
        <v>0.06069784035361165</v>
      </c>
      <c r="G3">
        <f t="shared" si="3"/>
        <v>1.3224999999999998</v>
      </c>
      <c r="H3" s="4">
        <v>1.15</v>
      </c>
    </row>
    <row r="4" spans="1:8" ht="12.75">
      <c r="A4">
        <v>1962</v>
      </c>
      <c r="B4" s="2">
        <v>186538</v>
      </c>
      <c r="C4" s="3">
        <v>3.304</v>
      </c>
      <c r="D4">
        <f t="shared" si="0"/>
        <v>0.8695652173913044</v>
      </c>
      <c r="E4">
        <f t="shared" si="1"/>
        <v>1.0723805294763609</v>
      </c>
      <c r="F4">
        <f t="shared" si="2"/>
        <v>0.06069784035361165</v>
      </c>
      <c r="G4">
        <f t="shared" si="3"/>
        <v>1.3224999999999998</v>
      </c>
      <c r="H4" s="4">
        <v>1.15</v>
      </c>
    </row>
    <row r="5" spans="1:8" ht="12.75">
      <c r="A5">
        <v>1963</v>
      </c>
      <c r="B5" s="2">
        <v>189242</v>
      </c>
      <c r="C5" s="3">
        <v>3.265</v>
      </c>
      <c r="D5">
        <f t="shared" si="0"/>
        <v>0.8</v>
      </c>
      <c r="E5">
        <f t="shared" si="1"/>
        <v>1.118033988749895</v>
      </c>
      <c r="F5">
        <f t="shared" si="2"/>
        <v>0.09691001300805642</v>
      </c>
      <c r="G5">
        <f t="shared" si="3"/>
        <v>1.5625</v>
      </c>
      <c r="H5" s="4">
        <v>1.25</v>
      </c>
    </row>
    <row r="6" spans="1:8" ht="12.75">
      <c r="A6">
        <v>1964</v>
      </c>
      <c r="B6" s="2">
        <v>191889</v>
      </c>
      <c r="C6" s="3">
        <v>3.22</v>
      </c>
      <c r="D6">
        <f t="shared" si="0"/>
        <v>0.8</v>
      </c>
      <c r="E6">
        <f t="shared" si="1"/>
        <v>1.118033988749895</v>
      </c>
      <c r="F6">
        <f t="shared" si="2"/>
        <v>0.09691001300805642</v>
      </c>
      <c r="G6">
        <f t="shared" si="3"/>
        <v>1.5625</v>
      </c>
      <c r="H6" s="4">
        <v>1.25</v>
      </c>
    </row>
    <row r="7" spans="1:8" ht="12.75">
      <c r="A7">
        <v>1965</v>
      </c>
      <c r="B7" s="2">
        <v>194303</v>
      </c>
      <c r="C7" s="3">
        <v>3.166</v>
      </c>
      <c r="D7">
        <f t="shared" si="0"/>
        <v>0.8</v>
      </c>
      <c r="E7">
        <f t="shared" si="1"/>
        <v>1.118033988749895</v>
      </c>
      <c r="F7">
        <f t="shared" si="2"/>
        <v>0.09691001300805642</v>
      </c>
      <c r="G7">
        <f t="shared" si="3"/>
        <v>1.5625</v>
      </c>
      <c r="H7" s="4">
        <v>1.25</v>
      </c>
    </row>
    <row r="8" spans="1:8" ht="12.75">
      <c r="A8">
        <v>1966</v>
      </c>
      <c r="B8" s="2">
        <v>196560</v>
      </c>
      <c r="C8" s="3">
        <v>3.08</v>
      </c>
      <c r="D8">
        <f t="shared" si="0"/>
        <v>0.8</v>
      </c>
      <c r="E8">
        <f t="shared" si="1"/>
        <v>1.118033988749895</v>
      </c>
      <c r="F8">
        <f t="shared" si="2"/>
        <v>0.09691001300805642</v>
      </c>
      <c r="G8">
        <f t="shared" si="3"/>
        <v>1.5625</v>
      </c>
      <c r="H8" s="4">
        <v>1.25</v>
      </c>
    </row>
    <row r="9" spans="1:8" ht="12.75">
      <c r="A9">
        <v>1967</v>
      </c>
      <c r="B9" s="2">
        <v>198712</v>
      </c>
      <c r="C9" s="3">
        <v>2.993</v>
      </c>
      <c r="D9">
        <f t="shared" si="0"/>
        <v>0.7142857142857143</v>
      </c>
      <c r="E9">
        <f t="shared" si="1"/>
        <v>1.1832159566199232</v>
      </c>
      <c r="F9">
        <f t="shared" si="2"/>
        <v>0.146128035678238</v>
      </c>
      <c r="G9">
        <f t="shared" si="3"/>
        <v>1.9599999999999997</v>
      </c>
      <c r="H9" s="4">
        <v>1.4</v>
      </c>
    </row>
    <row r="10" spans="1:8" ht="12.75">
      <c r="A10">
        <v>1968</v>
      </c>
      <c r="B10" s="2">
        <v>200706</v>
      </c>
      <c r="C10" s="3">
        <v>2.873</v>
      </c>
      <c r="D10">
        <f t="shared" si="0"/>
        <v>0.625</v>
      </c>
      <c r="E10">
        <f t="shared" si="1"/>
        <v>1.2649110640673518</v>
      </c>
      <c r="F10">
        <f t="shared" si="2"/>
        <v>0.2041199826559248</v>
      </c>
      <c r="G10">
        <f t="shared" si="3"/>
        <v>2.5600000000000005</v>
      </c>
      <c r="H10" s="4">
        <v>1.6</v>
      </c>
    </row>
    <row r="11" spans="1:8" ht="12.75">
      <c r="A11">
        <v>1969</v>
      </c>
      <c r="B11" s="2">
        <v>202677</v>
      </c>
      <c r="C11" s="3">
        <v>2.726</v>
      </c>
      <c r="D11">
        <f t="shared" si="0"/>
        <v>0.625</v>
      </c>
      <c r="E11">
        <f t="shared" si="1"/>
        <v>1.2649110640673518</v>
      </c>
      <c r="F11">
        <f t="shared" si="2"/>
        <v>0.2041199826559248</v>
      </c>
      <c r="G11">
        <f t="shared" si="3"/>
        <v>2.5600000000000005</v>
      </c>
      <c r="H11" s="4">
        <v>1.6</v>
      </c>
    </row>
    <row r="12" spans="1:8" ht="12.75">
      <c r="A12">
        <v>1970</v>
      </c>
      <c r="B12" s="2">
        <v>205052</v>
      </c>
      <c r="C12" s="3">
        <v>2.574</v>
      </c>
      <c r="D12">
        <f t="shared" si="0"/>
        <v>0.625</v>
      </c>
      <c r="E12">
        <f t="shared" si="1"/>
        <v>1.2649110640673518</v>
      </c>
      <c r="F12">
        <f t="shared" si="2"/>
        <v>0.2041199826559248</v>
      </c>
      <c r="G12">
        <f t="shared" si="3"/>
        <v>2.5600000000000005</v>
      </c>
      <c r="H12" s="4">
        <v>1.6</v>
      </c>
    </row>
    <row r="13" spans="1:8" ht="12.75">
      <c r="A13">
        <v>1971</v>
      </c>
      <c r="B13" s="2">
        <v>207661</v>
      </c>
      <c r="C13" s="3">
        <v>2.466</v>
      </c>
      <c r="D13">
        <f t="shared" si="0"/>
        <v>0.625</v>
      </c>
      <c r="E13">
        <f t="shared" si="1"/>
        <v>1.2649110640673518</v>
      </c>
      <c r="F13">
        <f t="shared" si="2"/>
        <v>0.2041199826559248</v>
      </c>
      <c r="G13">
        <f t="shared" si="3"/>
        <v>2.5600000000000005</v>
      </c>
      <c r="H13" s="4">
        <v>1.6</v>
      </c>
    </row>
    <row r="14" spans="1:8" ht="12.75">
      <c r="A14">
        <v>1972</v>
      </c>
      <c r="B14" s="2">
        <v>209896</v>
      </c>
      <c r="C14" s="3">
        <v>2.391</v>
      </c>
      <c r="D14">
        <f t="shared" si="0"/>
        <v>0.625</v>
      </c>
      <c r="E14">
        <f t="shared" si="1"/>
        <v>1.2649110640673518</v>
      </c>
      <c r="F14">
        <f t="shared" si="2"/>
        <v>0.2041199826559248</v>
      </c>
      <c r="G14">
        <f t="shared" si="3"/>
        <v>2.5600000000000005</v>
      </c>
      <c r="H14" s="4">
        <v>1.6</v>
      </c>
    </row>
    <row r="15" spans="1:8" ht="12.75">
      <c r="A15">
        <v>1973</v>
      </c>
      <c r="B15" s="2">
        <v>211909</v>
      </c>
      <c r="C15" s="3">
        <v>2.251</v>
      </c>
      <c r="D15">
        <f t="shared" si="0"/>
        <v>0.625</v>
      </c>
      <c r="E15">
        <f t="shared" si="1"/>
        <v>1.2649110640673518</v>
      </c>
      <c r="F15">
        <f t="shared" si="2"/>
        <v>0.2041199826559248</v>
      </c>
      <c r="G15">
        <f t="shared" si="3"/>
        <v>2.5600000000000005</v>
      </c>
      <c r="H15" s="4">
        <v>1.6</v>
      </c>
    </row>
    <row r="16" spans="1:8" ht="12.75">
      <c r="A16">
        <v>1974</v>
      </c>
      <c r="B16" s="2">
        <v>213854</v>
      </c>
      <c r="C16" s="3">
        <v>2.029</v>
      </c>
      <c r="D16">
        <f t="shared" si="0"/>
        <v>0.5</v>
      </c>
      <c r="E16">
        <f t="shared" si="1"/>
        <v>1.4142135623730951</v>
      </c>
      <c r="F16">
        <f t="shared" si="2"/>
        <v>0.3010299956639812</v>
      </c>
      <c r="G16">
        <f t="shared" si="3"/>
        <v>4</v>
      </c>
      <c r="H16" s="4">
        <v>2</v>
      </c>
    </row>
    <row r="17" spans="1:8" ht="12.75">
      <c r="A17">
        <v>1975</v>
      </c>
      <c r="B17" s="2">
        <v>215973</v>
      </c>
      <c r="C17" s="3">
        <v>1.859</v>
      </c>
      <c r="D17">
        <f t="shared" si="0"/>
        <v>0.47619047619047616</v>
      </c>
      <c r="E17">
        <f t="shared" si="1"/>
        <v>1.449137674618944</v>
      </c>
      <c r="F17">
        <f t="shared" si="2"/>
        <v>0.3222192947339193</v>
      </c>
      <c r="G17">
        <f t="shared" si="3"/>
        <v>4.41</v>
      </c>
      <c r="H17" s="4">
        <v>2.1</v>
      </c>
    </row>
    <row r="18" spans="1:8" ht="12.75">
      <c r="A18">
        <v>1976</v>
      </c>
      <c r="B18" s="2">
        <v>218035</v>
      </c>
      <c r="C18" s="3">
        <v>1.757</v>
      </c>
      <c r="D18">
        <f t="shared" si="0"/>
        <v>0.4347826086956522</v>
      </c>
      <c r="E18">
        <f t="shared" si="1"/>
        <v>1.51657508881031</v>
      </c>
      <c r="F18">
        <f t="shared" si="2"/>
        <v>0.36172783601759284</v>
      </c>
      <c r="G18">
        <f t="shared" si="3"/>
        <v>5.289999999999999</v>
      </c>
      <c r="H18" s="4">
        <v>2.3</v>
      </c>
    </row>
    <row r="19" spans="1:8" ht="12.75">
      <c r="A19">
        <v>1977</v>
      </c>
      <c r="B19" s="2">
        <v>220239</v>
      </c>
      <c r="C19" s="3">
        <v>1.649</v>
      </c>
      <c r="D19">
        <f t="shared" si="0"/>
        <v>0.4347826086956522</v>
      </c>
      <c r="E19">
        <f t="shared" si="1"/>
        <v>1.51657508881031</v>
      </c>
      <c r="F19">
        <f t="shared" si="2"/>
        <v>0.36172783601759284</v>
      </c>
      <c r="G19">
        <f t="shared" si="3"/>
        <v>5.289999999999999</v>
      </c>
      <c r="H19" s="4">
        <v>2.3</v>
      </c>
    </row>
    <row r="20" spans="1:8" ht="12.75">
      <c r="A20">
        <v>1978</v>
      </c>
      <c r="B20" s="2">
        <v>222585</v>
      </c>
      <c r="C20" s="3">
        <v>1.532</v>
      </c>
      <c r="D20">
        <f t="shared" si="0"/>
        <v>0.37735849056603776</v>
      </c>
      <c r="E20">
        <f t="shared" si="1"/>
        <v>1.6278820596099706</v>
      </c>
      <c r="F20">
        <f t="shared" si="2"/>
        <v>0.42324587393680785</v>
      </c>
      <c r="G20">
        <f t="shared" si="3"/>
        <v>7.0225</v>
      </c>
      <c r="H20" s="4">
        <v>2.65</v>
      </c>
    </row>
    <row r="21" spans="1:8" ht="12.75">
      <c r="A21">
        <v>1979</v>
      </c>
      <c r="B21" s="2">
        <v>225055</v>
      </c>
      <c r="C21" s="3">
        <v>1.38</v>
      </c>
      <c r="D21">
        <f t="shared" si="0"/>
        <v>0.3448275862068966</v>
      </c>
      <c r="E21">
        <f t="shared" si="1"/>
        <v>1.70293863659264</v>
      </c>
      <c r="F21">
        <f t="shared" si="2"/>
        <v>0.4623979978989561</v>
      </c>
      <c r="G21">
        <f t="shared" si="3"/>
        <v>8.41</v>
      </c>
      <c r="H21" s="4">
        <v>2.9</v>
      </c>
    </row>
    <row r="22" spans="1:8" ht="12.75">
      <c r="A22">
        <v>1980</v>
      </c>
      <c r="B22" s="2">
        <v>227726</v>
      </c>
      <c r="C22" s="3">
        <v>1.215</v>
      </c>
      <c r="D22">
        <f t="shared" si="0"/>
        <v>0.3225806451612903</v>
      </c>
      <c r="E22">
        <f t="shared" si="1"/>
        <v>1.760681686165901</v>
      </c>
      <c r="F22">
        <f t="shared" si="2"/>
        <v>0.4913616938342727</v>
      </c>
      <c r="G22">
        <f t="shared" si="3"/>
        <v>9.610000000000001</v>
      </c>
      <c r="H22" s="4">
        <v>3.1</v>
      </c>
    </row>
    <row r="23" spans="1:8" ht="12.75">
      <c r="A23">
        <v>1981</v>
      </c>
      <c r="B23" s="2">
        <v>229966</v>
      </c>
      <c r="C23" s="3">
        <v>1.098</v>
      </c>
      <c r="D23">
        <f t="shared" si="0"/>
        <v>0.29850746268656714</v>
      </c>
      <c r="E23">
        <f t="shared" si="1"/>
        <v>1.8303005217723127</v>
      </c>
      <c r="F23">
        <f t="shared" si="2"/>
        <v>0.5250448070368452</v>
      </c>
      <c r="G23">
        <f t="shared" si="3"/>
        <v>11.2225</v>
      </c>
      <c r="H23" s="4">
        <v>3.35</v>
      </c>
    </row>
    <row r="24" spans="1:8" ht="12.75">
      <c r="A24">
        <v>1982</v>
      </c>
      <c r="B24" s="2">
        <v>232188</v>
      </c>
      <c r="C24" s="3">
        <v>1.035</v>
      </c>
      <c r="D24">
        <f t="shared" si="0"/>
        <v>0.29850746268656714</v>
      </c>
      <c r="E24">
        <f t="shared" si="1"/>
        <v>1.8303005217723127</v>
      </c>
      <c r="F24">
        <f t="shared" si="2"/>
        <v>0.5250448070368452</v>
      </c>
      <c r="G24">
        <f t="shared" si="3"/>
        <v>11.2225</v>
      </c>
      <c r="H24" s="4">
        <v>3.35</v>
      </c>
    </row>
    <row r="25" spans="1:8" ht="12.75">
      <c r="A25">
        <v>1983</v>
      </c>
      <c r="B25" s="2">
        <v>234307</v>
      </c>
      <c r="C25" s="3">
        <v>1.003</v>
      </c>
      <c r="D25">
        <f t="shared" si="0"/>
        <v>0.29850746268656714</v>
      </c>
      <c r="E25">
        <f t="shared" si="1"/>
        <v>1.8303005217723127</v>
      </c>
      <c r="F25">
        <f t="shared" si="2"/>
        <v>0.5250448070368452</v>
      </c>
      <c r="G25">
        <f t="shared" si="3"/>
        <v>11.2225</v>
      </c>
      <c r="H25" s="4">
        <v>3.35</v>
      </c>
    </row>
    <row r="26" spans="1:8" ht="12.75">
      <c r="A26">
        <v>1984</v>
      </c>
      <c r="B26" s="2">
        <v>236348</v>
      </c>
      <c r="C26" s="3">
        <v>0.961</v>
      </c>
      <c r="D26">
        <f t="shared" si="0"/>
        <v>0.29850746268656714</v>
      </c>
      <c r="E26">
        <f t="shared" si="1"/>
        <v>1.8303005217723127</v>
      </c>
      <c r="F26">
        <f t="shared" si="2"/>
        <v>0.5250448070368452</v>
      </c>
      <c r="G26">
        <f t="shared" si="3"/>
        <v>11.2225</v>
      </c>
      <c r="H26" s="4">
        <v>3.35</v>
      </c>
    </row>
    <row r="27" spans="1:8" ht="12.75">
      <c r="A27">
        <v>1985</v>
      </c>
      <c r="B27" s="2">
        <v>238466</v>
      </c>
      <c r="C27" s="3">
        <v>0.928</v>
      </c>
      <c r="D27">
        <f t="shared" si="0"/>
        <v>0.29850746268656714</v>
      </c>
      <c r="E27">
        <f t="shared" si="1"/>
        <v>1.8303005217723127</v>
      </c>
      <c r="F27">
        <f t="shared" si="2"/>
        <v>0.5250448070368452</v>
      </c>
      <c r="G27">
        <f t="shared" si="3"/>
        <v>11.2225</v>
      </c>
      <c r="H27" s="4">
        <v>3.35</v>
      </c>
    </row>
    <row r="28" spans="1:8" ht="12.75">
      <c r="A28">
        <v>1986</v>
      </c>
      <c r="B28" s="2">
        <v>240651</v>
      </c>
      <c r="C28" s="3">
        <v>0.913</v>
      </c>
      <c r="D28">
        <f t="shared" si="0"/>
        <v>0.29850746268656714</v>
      </c>
      <c r="E28">
        <f t="shared" si="1"/>
        <v>1.8303005217723127</v>
      </c>
      <c r="F28">
        <f t="shared" si="2"/>
        <v>0.5250448070368452</v>
      </c>
      <c r="G28">
        <f t="shared" si="3"/>
        <v>11.2225</v>
      </c>
      <c r="H28" s="4">
        <v>3.35</v>
      </c>
    </row>
    <row r="29" spans="1:8" ht="12.75">
      <c r="A29">
        <v>1987</v>
      </c>
      <c r="B29" s="2">
        <v>242804</v>
      </c>
      <c r="C29" s="3">
        <v>0.88</v>
      </c>
      <c r="D29">
        <f t="shared" si="0"/>
        <v>0.29850746268656714</v>
      </c>
      <c r="E29">
        <f t="shared" si="1"/>
        <v>1.8303005217723127</v>
      </c>
      <c r="F29">
        <f t="shared" si="2"/>
        <v>0.5250448070368452</v>
      </c>
      <c r="G29">
        <f t="shared" si="3"/>
        <v>11.2225</v>
      </c>
      <c r="H29" s="4">
        <v>3.35</v>
      </c>
    </row>
    <row r="30" spans="1:8" ht="12.75">
      <c r="A30">
        <v>1988</v>
      </c>
      <c r="B30" s="2">
        <v>245021</v>
      </c>
      <c r="C30" s="3">
        <v>0.846</v>
      </c>
      <c r="D30">
        <f t="shared" si="0"/>
        <v>0.29850746268656714</v>
      </c>
      <c r="E30">
        <f t="shared" si="1"/>
        <v>1.8303005217723127</v>
      </c>
      <c r="F30">
        <f t="shared" si="2"/>
        <v>0.5250448070368452</v>
      </c>
      <c r="G30">
        <f t="shared" si="3"/>
        <v>11.2225</v>
      </c>
      <c r="H30" s="4">
        <v>3.35</v>
      </c>
    </row>
    <row r="31" spans="1:8" ht="12.75">
      <c r="A31">
        <v>1989</v>
      </c>
      <c r="B31" s="2">
        <v>247342</v>
      </c>
      <c r="C31" s="3">
        <v>0.807</v>
      </c>
      <c r="D31">
        <f t="shared" si="0"/>
        <v>0.29850746268656714</v>
      </c>
      <c r="E31">
        <f t="shared" si="1"/>
        <v>1.8303005217723127</v>
      </c>
      <c r="F31">
        <f t="shared" si="2"/>
        <v>0.5250448070368452</v>
      </c>
      <c r="G31">
        <f t="shared" si="3"/>
        <v>11.2225</v>
      </c>
      <c r="H31" s="4">
        <v>3.35</v>
      </c>
    </row>
    <row r="32" spans="1:8" ht="12.75">
      <c r="A32">
        <v>1990</v>
      </c>
      <c r="B32" s="2">
        <v>249948</v>
      </c>
      <c r="C32" s="3">
        <v>0.766</v>
      </c>
      <c r="D32">
        <f t="shared" si="0"/>
        <v>0.2631578947368421</v>
      </c>
      <c r="E32">
        <f t="shared" si="1"/>
        <v>1.9493588689617927</v>
      </c>
      <c r="F32">
        <f t="shared" si="2"/>
        <v>0.5797835966168101</v>
      </c>
      <c r="G32">
        <f t="shared" si="3"/>
        <v>14.44</v>
      </c>
      <c r="H32" s="4">
        <v>3.8</v>
      </c>
    </row>
    <row r="33" spans="1:8" ht="12.75">
      <c r="A33">
        <v>1991</v>
      </c>
      <c r="B33" s="2">
        <v>252639</v>
      </c>
      <c r="C33" s="3">
        <v>0.734</v>
      </c>
      <c r="D33">
        <f t="shared" si="0"/>
        <v>0.23529411764705882</v>
      </c>
      <c r="E33">
        <f t="shared" si="1"/>
        <v>2.0615528128088303</v>
      </c>
      <c r="F33">
        <f>LOG(H33)</f>
        <v>0.6283889300503115</v>
      </c>
      <c r="G33">
        <f t="shared" si="3"/>
        <v>18.0625</v>
      </c>
      <c r="H33" s="4">
        <v>4.25</v>
      </c>
    </row>
    <row r="34" spans="1:8" ht="12.75">
      <c r="A34">
        <v>1992</v>
      </c>
      <c r="B34" s="2">
        <v>255374</v>
      </c>
      <c r="C34" s="3">
        <v>0.713</v>
      </c>
      <c r="D34">
        <f t="shared" si="0"/>
        <v>0.23529411764705882</v>
      </c>
      <c r="E34">
        <f t="shared" si="1"/>
        <v>2.0615528128088303</v>
      </c>
      <c r="F34">
        <f t="shared" si="2"/>
        <v>0.6283889300503115</v>
      </c>
      <c r="G34">
        <f t="shared" si="3"/>
        <v>18.0625</v>
      </c>
      <c r="H34" s="4">
        <v>4.25</v>
      </c>
    </row>
    <row r="35" spans="1:8" ht="12.75">
      <c r="A35">
        <v>1993</v>
      </c>
      <c r="B35" s="2">
        <v>258083</v>
      </c>
      <c r="C35" s="3">
        <v>0.692</v>
      </c>
      <c r="D35">
        <f t="shared" si="0"/>
        <v>0.23529411764705882</v>
      </c>
      <c r="E35">
        <f t="shared" si="1"/>
        <v>2.0615528128088303</v>
      </c>
      <c r="F35">
        <f>LOG(H35)</f>
        <v>0.6283889300503115</v>
      </c>
      <c r="G35">
        <f t="shared" si="3"/>
        <v>18.0625</v>
      </c>
      <c r="H35" s="4">
        <v>4.25</v>
      </c>
    </row>
    <row r="36" spans="1:8" ht="12.75">
      <c r="A36">
        <v>1994</v>
      </c>
      <c r="B36" s="2">
        <v>260599</v>
      </c>
      <c r="C36" s="3">
        <v>0.675</v>
      </c>
      <c r="D36">
        <f t="shared" si="0"/>
        <v>0.23529411764705882</v>
      </c>
      <c r="E36">
        <f t="shared" si="1"/>
        <v>2.0615528128088303</v>
      </c>
      <c r="F36">
        <f t="shared" si="2"/>
        <v>0.6283889300503115</v>
      </c>
      <c r="G36">
        <f t="shared" si="3"/>
        <v>18.0625</v>
      </c>
      <c r="H36" s="4">
        <v>4.25</v>
      </c>
    </row>
    <row r="37" spans="1:8" ht="12.75">
      <c r="A37">
        <v>1995</v>
      </c>
      <c r="B37" s="2">
        <v>263044</v>
      </c>
      <c r="C37" s="3">
        <v>0.656</v>
      </c>
      <c r="D37">
        <f t="shared" si="0"/>
        <v>0.23529411764705882</v>
      </c>
      <c r="E37">
        <f t="shared" si="1"/>
        <v>2.0615528128088303</v>
      </c>
      <c r="F37">
        <f t="shared" si="2"/>
        <v>0.6283889300503115</v>
      </c>
      <c r="G37">
        <f t="shared" si="3"/>
        <v>18.0625</v>
      </c>
      <c r="H37" s="4">
        <v>4.25</v>
      </c>
    </row>
    <row r="38" spans="1:8" ht="12.75">
      <c r="A38">
        <v>1996</v>
      </c>
      <c r="B38" s="2">
        <v>265463</v>
      </c>
      <c r="C38" s="3">
        <v>0.638</v>
      </c>
      <c r="D38">
        <f t="shared" si="0"/>
        <v>0.21052631578947367</v>
      </c>
      <c r="E38">
        <f t="shared" si="1"/>
        <v>2.179449471770337</v>
      </c>
      <c r="F38">
        <f t="shared" si="2"/>
        <v>0.6766936096248666</v>
      </c>
      <c r="G38">
        <f t="shared" si="3"/>
        <v>22.5625</v>
      </c>
      <c r="H38" s="4">
        <v>4.75</v>
      </c>
    </row>
    <row r="39" spans="1:8" ht="12.75">
      <c r="A39">
        <v>1997</v>
      </c>
      <c r="B39" s="2">
        <v>268008</v>
      </c>
      <c r="C39" s="3">
        <v>0.623</v>
      </c>
      <c r="D39">
        <f t="shared" si="0"/>
        <v>0.1941747572815534</v>
      </c>
      <c r="E39">
        <f t="shared" si="1"/>
        <v>2.2693611435820435</v>
      </c>
      <c r="F39">
        <f t="shared" si="2"/>
        <v>0.7118072290411911</v>
      </c>
      <c r="G39">
        <f t="shared" si="3"/>
        <v>26.522500000000004</v>
      </c>
      <c r="H39" s="4">
        <v>5.15</v>
      </c>
    </row>
    <row r="40" spans="1:8" ht="12.75">
      <c r="A40">
        <v>1998</v>
      </c>
      <c r="B40" s="2">
        <v>270561</v>
      </c>
      <c r="C40" s="3">
        <v>0.6</v>
      </c>
      <c r="D40">
        <f t="shared" si="0"/>
        <v>0.1941747572815534</v>
      </c>
      <c r="E40">
        <f t="shared" si="1"/>
        <v>2.2693611435820435</v>
      </c>
      <c r="F40">
        <f t="shared" si="2"/>
        <v>0.7118072290411911</v>
      </c>
      <c r="G40">
        <f t="shared" si="3"/>
        <v>26.522500000000004</v>
      </c>
      <c r="H40" s="5">
        <v>5.15</v>
      </c>
    </row>
    <row r="41" spans="1:9" ht="12.75">
      <c r="A41" s="6" t="s">
        <v>45</v>
      </c>
      <c r="B41" s="2"/>
      <c r="C41" s="3"/>
      <c r="D41" s="7">
        <f>SUM(D2:D40)</f>
        <v>18.019010042088148</v>
      </c>
      <c r="E41" s="7">
        <f>SUM(E2:E40)</f>
        <v>62.825582539848696</v>
      </c>
      <c r="F41" s="7">
        <f>SUM(F2:F40)</f>
        <v>15.151033770363588</v>
      </c>
      <c r="G41" s="7">
        <f>SUM(G2:G40)</f>
        <v>352.60999999999996</v>
      </c>
      <c r="I41" s="8"/>
    </row>
    <row r="42" spans="1:5" ht="13.5" thickBot="1">
      <c r="A42" s="9"/>
      <c r="B42" s="9"/>
      <c r="E42" s="7"/>
    </row>
    <row r="43" spans="1:2" ht="12.75">
      <c r="A43" s="10" t="s">
        <v>0</v>
      </c>
      <c r="B43" s="11">
        <f>AVERAGE(B2:B40)</f>
        <v>225481.6923076923</v>
      </c>
    </row>
    <row r="44" spans="1:2" ht="12.75">
      <c r="A44" s="12" t="s">
        <v>6</v>
      </c>
      <c r="B44" s="13">
        <f>MEDIAN(B2:B40)</f>
        <v>225055</v>
      </c>
    </row>
    <row r="45" spans="1:2" ht="12.75">
      <c r="A45" s="12" t="s">
        <v>7</v>
      </c>
      <c r="B45" s="14">
        <f>STDEV(B2:B40)</f>
        <v>26183.28808525514</v>
      </c>
    </row>
    <row r="46" spans="1:2" ht="12.75">
      <c r="A46" s="12" t="s">
        <v>8</v>
      </c>
      <c r="B46" s="14">
        <f>CORREL(B2:B40,C2:C40)</f>
        <v>-0.9616501467173173</v>
      </c>
    </row>
    <row r="47" spans="1:2" ht="13.5" thickBot="1">
      <c r="A47" s="15" t="s">
        <v>1</v>
      </c>
      <c r="B47" s="16">
        <f>VAR(B2:B40)</f>
        <v>685564574.9554636</v>
      </c>
    </row>
    <row r="48" spans="1:2" ht="12.75">
      <c r="A48" s="7"/>
      <c r="B48" s="7"/>
    </row>
    <row r="49" spans="1:2" ht="13.5" thickBot="1">
      <c r="A49" s="17" t="s">
        <v>9</v>
      </c>
      <c r="B49" s="17" t="s">
        <v>36</v>
      </c>
    </row>
    <row r="50" ht="13.5" thickBot="1"/>
    <row r="51" spans="1:2" ht="12.75">
      <c r="A51" s="18" t="s">
        <v>10</v>
      </c>
      <c r="B51" s="18"/>
    </row>
    <row r="52" spans="1:2" ht="12.75">
      <c r="A52" s="19" t="s">
        <v>11</v>
      </c>
      <c r="B52" s="20">
        <v>0.9998581971236187</v>
      </c>
    </row>
    <row r="53" spans="1:2" ht="12.75">
      <c r="A53" s="19" t="s">
        <v>12</v>
      </c>
      <c r="B53" s="19">
        <v>0.9997164143552931</v>
      </c>
    </row>
    <row r="54" spans="1:2" ht="12.75">
      <c r="A54" s="19" t="s">
        <v>13</v>
      </c>
      <c r="B54" s="19">
        <v>0.9996921070143182</v>
      </c>
    </row>
    <row r="55" spans="1:2" ht="12.75">
      <c r="A55" s="19" t="s">
        <v>14</v>
      </c>
      <c r="B55" s="19">
        <v>0.20006520971581324</v>
      </c>
    </row>
    <row r="56" spans="1:2" ht="13.5" thickBot="1">
      <c r="A56" s="21" t="s">
        <v>15</v>
      </c>
      <c r="B56" s="21">
        <v>39</v>
      </c>
    </row>
    <row r="58" ht="13.5" thickBot="1">
      <c r="A58" t="s">
        <v>16</v>
      </c>
    </row>
    <row r="59" spans="1:6" ht="12.75">
      <c r="A59" s="22"/>
      <c r="B59" s="22" t="s">
        <v>21</v>
      </c>
      <c r="C59" s="22" t="s">
        <v>22</v>
      </c>
      <c r="D59" s="22" t="s">
        <v>23</v>
      </c>
      <c r="E59" s="22" t="s">
        <v>24</v>
      </c>
      <c r="F59" s="22" t="s">
        <v>25</v>
      </c>
    </row>
    <row r="60" spans="1:6" ht="12.75">
      <c r="A60" s="19" t="s">
        <v>17</v>
      </c>
      <c r="B60" s="19">
        <v>3</v>
      </c>
      <c r="C60" s="19">
        <v>4938.599086915148</v>
      </c>
      <c r="D60" s="19">
        <v>1646.1996956383828</v>
      </c>
      <c r="E60" s="19">
        <v>41128.168456949614</v>
      </c>
      <c r="F60" s="19">
        <v>4.027382217598885E-62</v>
      </c>
    </row>
    <row r="61" spans="1:6" ht="12.75">
      <c r="A61" s="19" t="s">
        <v>18</v>
      </c>
      <c r="B61" s="19">
        <v>35</v>
      </c>
      <c r="C61" s="19">
        <v>1.4009130848521314</v>
      </c>
      <c r="D61" s="19">
        <v>0.04002608813863232</v>
      </c>
      <c r="E61" s="19"/>
      <c r="F61" s="19"/>
    </row>
    <row r="62" spans="1:6" ht="13.5" thickBot="1">
      <c r="A62" s="21" t="s">
        <v>19</v>
      </c>
      <c r="B62" s="21">
        <v>38</v>
      </c>
      <c r="C62" s="23">
        <v>4940</v>
      </c>
      <c r="D62" s="21"/>
      <c r="E62" s="21"/>
      <c r="F62" s="21"/>
    </row>
    <row r="63" ht="13.5" thickBot="1"/>
    <row r="64" spans="1:9" ht="12.75">
      <c r="A64" s="22"/>
      <c r="B64" s="22" t="s">
        <v>26</v>
      </c>
      <c r="C64" s="22" t="s">
        <v>14</v>
      </c>
      <c r="D64" s="22" t="s">
        <v>27</v>
      </c>
      <c r="E64" s="24" t="s">
        <v>28</v>
      </c>
      <c r="F64" s="22" t="s">
        <v>29</v>
      </c>
      <c r="G64" s="22" t="s">
        <v>30</v>
      </c>
      <c r="H64" s="22" t="s">
        <v>31</v>
      </c>
      <c r="I64" s="22" t="s">
        <v>32</v>
      </c>
    </row>
    <row r="65" spans="1:9" ht="12.75">
      <c r="A65" s="19" t="s">
        <v>20</v>
      </c>
      <c r="B65" s="19">
        <v>1888.5944255558798</v>
      </c>
      <c r="C65" s="19">
        <v>1.591475201433272</v>
      </c>
      <c r="D65" s="19">
        <v>1186.6942217227288</v>
      </c>
      <c r="E65" s="19">
        <v>3.515218944629995E-82</v>
      </c>
      <c r="F65" s="19">
        <v>1885.3635551843124</v>
      </c>
      <c r="G65" s="19">
        <v>1891.825295927447</v>
      </c>
      <c r="H65" s="19">
        <v>1885.3635551843124</v>
      </c>
      <c r="I65" s="19">
        <v>1891.825295927447</v>
      </c>
    </row>
    <row r="66" spans="1:9" ht="12.75">
      <c r="A66" s="19" t="s">
        <v>33</v>
      </c>
      <c r="B66" s="19">
        <v>0.0004094281633354683</v>
      </c>
      <c r="C66" s="19">
        <v>7.677919047299323E-06</v>
      </c>
      <c r="D66" s="19">
        <v>53.325407680546334</v>
      </c>
      <c r="E66" s="19">
        <v>4.119423380941458E-35</v>
      </c>
      <c r="F66" s="19">
        <v>0.0003938411399606325</v>
      </c>
      <c r="G66" s="19">
        <v>0.00042501518671030406</v>
      </c>
      <c r="H66" s="19">
        <v>0.0003938411399606325</v>
      </c>
      <c r="I66" s="19">
        <v>0.00042501518671030406</v>
      </c>
    </row>
    <row r="67" spans="1:9" ht="12.75">
      <c r="A67" s="19" t="s">
        <v>34</v>
      </c>
      <c r="B67" s="19">
        <v>-0.884405297870515</v>
      </c>
      <c r="C67" s="19">
        <v>0.11791465278616109</v>
      </c>
      <c r="D67" s="19">
        <v>-7.500385040987139</v>
      </c>
      <c r="E67" s="19">
        <v>8.73879286467587E-09</v>
      </c>
      <c r="F67" s="19">
        <v>-1.1237850618262217</v>
      </c>
      <c r="G67" s="19">
        <v>-0.6450255339148083</v>
      </c>
      <c r="H67" s="19">
        <v>-1.1237850618262217</v>
      </c>
      <c r="I67" s="19">
        <v>-0.6450255339148083</v>
      </c>
    </row>
    <row r="68" spans="1:9" ht="13.5" thickBot="1">
      <c r="A68" s="21" t="s">
        <v>35</v>
      </c>
      <c r="B68" s="21">
        <v>-0.1435113564907478</v>
      </c>
      <c r="C68" s="21">
        <v>0.13423494708573722</v>
      </c>
      <c r="D68" s="21">
        <v>-1.0691057701917643</v>
      </c>
      <c r="E68" s="25">
        <v>0.29234021365040297</v>
      </c>
      <c r="F68" s="21">
        <v>-0.4160231197765557</v>
      </c>
      <c r="G68" s="21">
        <v>0.12900040679506009</v>
      </c>
      <c r="H68" s="21">
        <v>-0.4160231197765557</v>
      </c>
      <c r="I68" s="21">
        <v>0.12900040679506009</v>
      </c>
    </row>
    <row r="70" spans="1:2" ht="13.5" thickBot="1">
      <c r="A70" s="17" t="s">
        <v>9</v>
      </c>
      <c r="B70" s="17" t="s">
        <v>38</v>
      </c>
    </row>
    <row r="71" ht="13.5" thickBot="1"/>
    <row r="72" spans="1:2" ht="12.75">
      <c r="A72" s="18" t="s">
        <v>10</v>
      </c>
      <c r="B72" s="18"/>
    </row>
    <row r="73" spans="1:2" ht="12.75">
      <c r="A73" s="19" t="s">
        <v>11</v>
      </c>
      <c r="B73" s="19">
        <v>0.9998562778284714</v>
      </c>
    </row>
    <row r="74" spans="1:2" ht="12.75">
      <c r="A74" s="19" t="s">
        <v>12</v>
      </c>
      <c r="B74" s="20">
        <v>0.9997125763130055</v>
      </c>
    </row>
    <row r="75" spans="1:2" ht="12.75">
      <c r="A75" s="19" t="s">
        <v>13</v>
      </c>
      <c r="B75" s="19">
        <v>0.9996879399969772</v>
      </c>
    </row>
    <row r="76" spans="1:2" ht="12.75">
      <c r="A76" s="19" t="s">
        <v>14</v>
      </c>
      <c r="B76" s="19">
        <v>0.20141449896405636</v>
      </c>
    </row>
    <row r="77" spans="1:2" ht="13.5" thickBot="1">
      <c r="A77" s="21" t="s">
        <v>15</v>
      </c>
      <c r="B77" s="21">
        <v>39</v>
      </c>
    </row>
    <row r="79" ht="13.5" thickBot="1">
      <c r="A79" t="s">
        <v>16</v>
      </c>
    </row>
    <row r="80" spans="1:6" ht="12.75">
      <c r="A80" s="22"/>
      <c r="B80" s="22" t="s">
        <v>21</v>
      </c>
      <c r="C80" s="22" t="s">
        <v>22</v>
      </c>
      <c r="D80" s="22" t="s">
        <v>23</v>
      </c>
      <c r="E80" s="22" t="s">
        <v>24</v>
      </c>
      <c r="F80" s="22" t="s">
        <v>25</v>
      </c>
    </row>
    <row r="81" spans="1:6" ht="12.75">
      <c r="A81" s="19" t="s">
        <v>17</v>
      </c>
      <c r="B81" s="19">
        <v>3</v>
      </c>
      <c r="C81" s="19">
        <v>4938.580126986247</v>
      </c>
      <c r="D81" s="19">
        <v>1646.1933756620822</v>
      </c>
      <c r="E81" s="19">
        <v>40578.81767601315</v>
      </c>
      <c r="F81" s="19">
        <v>5.095567305719561E-62</v>
      </c>
    </row>
    <row r="82" spans="1:6" ht="12.75">
      <c r="A82" s="19" t="s">
        <v>18</v>
      </c>
      <c r="B82" s="19">
        <v>35</v>
      </c>
      <c r="C82" s="19">
        <v>1.4198730137529652</v>
      </c>
      <c r="D82" s="19">
        <v>0.04056780039294186</v>
      </c>
      <c r="E82" s="19"/>
      <c r="F82" s="19"/>
    </row>
    <row r="83" spans="1:6" ht="13.5" thickBot="1">
      <c r="A83" s="21" t="s">
        <v>19</v>
      </c>
      <c r="B83" s="21">
        <v>38</v>
      </c>
      <c r="C83" s="23">
        <v>4940</v>
      </c>
      <c r="D83" s="21"/>
      <c r="E83" s="21"/>
      <c r="F83" s="21"/>
    </row>
    <row r="84" ht="13.5" thickBot="1"/>
    <row r="85" spans="1:9" ht="12.75">
      <c r="A85" s="22"/>
      <c r="B85" s="22" t="s">
        <v>26</v>
      </c>
      <c r="C85" s="22" t="s">
        <v>14</v>
      </c>
      <c r="D85" s="22" t="s">
        <v>27</v>
      </c>
      <c r="E85" s="24" t="s">
        <v>28</v>
      </c>
      <c r="F85" s="22" t="s">
        <v>29</v>
      </c>
      <c r="G85" s="22" t="s">
        <v>30</v>
      </c>
      <c r="H85" s="22" t="s">
        <v>31</v>
      </c>
      <c r="I85" s="22" t="s">
        <v>32</v>
      </c>
    </row>
    <row r="86" spans="1:9" ht="12.75">
      <c r="A86" s="19" t="s">
        <v>20</v>
      </c>
      <c r="B86" s="19">
        <v>1888.410813303358</v>
      </c>
      <c r="C86" s="19">
        <v>1.9964840975707734</v>
      </c>
      <c r="D86" s="19">
        <v>945.8681967971025</v>
      </c>
      <c r="E86" s="19">
        <v>9.854487342016169E-79</v>
      </c>
      <c r="F86" s="19">
        <v>1884.3577301561386</v>
      </c>
      <c r="G86" s="19">
        <v>1892.4638964505775</v>
      </c>
      <c r="H86" s="19">
        <v>1884.3577301561386</v>
      </c>
      <c r="I86" s="19">
        <v>1892.4638964505775</v>
      </c>
    </row>
    <row r="87" spans="1:9" ht="12.75">
      <c r="A87" s="19" t="s">
        <v>33</v>
      </c>
      <c r="B87" s="19">
        <v>0.00040858261533540416</v>
      </c>
      <c r="C87" s="19">
        <v>8.454192577253547E-06</v>
      </c>
      <c r="D87" s="19">
        <v>48.32899317135468</v>
      </c>
      <c r="E87" s="19">
        <v>1.2323545971803677E-33</v>
      </c>
      <c r="F87" s="19">
        <v>0.00039141967098743456</v>
      </c>
      <c r="G87" s="19">
        <v>0.00042574555968337375</v>
      </c>
      <c r="H87" s="19">
        <v>0.00039141967098743456</v>
      </c>
      <c r="I87" s="19">
        <v>0.00042574555968337375</v>
      </c>
    </row>
    <row r="88" spans="1:9" ht="12.75">
      <c r="A88" s="19" t="s">
        <v>34</v>
      </c>
      <c r="B88" s="19">
        <v>-0.8237245117303374</v>
      </c>
      <c r="C88" s="19">
        <v>0.13849236935353884</v>
      </c>
      <c r="D88" s="19">
        <v>-5.947797092181737</v>
      </c>
      <c r="E88" s="19">
        <v>9.045494704911551E-07</v>
      </c>
      <c r="F88" s="19">
        <v>-1.104879312276106</v>
      </c>
      <c r="G88" s="19">
        <v>-0.5425697111845689</v>
      </c>
      <c r="H88" s="19">
        <v>-1.104879312276106</v>
      </c>
      <c r="I88" s="19">
        <v>-0.5425697111845689</v>
      </c>
    </row>
    <row r="89" spans="1:9" ht="13.5" thickBot="1">
      <c r="A89" s="21" t="s">
        <v>35</v>
      </c>
      <c r="B89" s="21">
        <v>-0.01364453122504978</v>
      </c>
      <c r="C89" s="21">
        <v>0.016790671143040968</v>
      </c>
      <c r="D89" s="21">
        <v>-0.812625719889992</v>
      </c>
      <c r="E89" s="25">
        <v>0.42192594399123506</v>
      </c>
      <c r="F89" s="21">
        <v>-0.047731447481065496</v>
      </c>
      <c r="G89" s="21">
        <v>0.02044238503096594</v>
      </c>
      <c r="H89" s="21">
        <v>-0.047731447481065496</v>
      </c>
      <c r="I89" s="21">
        <v>0.02044238503096594</v>
      </c>
    </row>
    <row r="91" spans="1:2" ht="13.5" thickBot="1">
      <c r="A91" s="17" t="s">
        <v>9</v>
      </c>
      <c r="B91" s="17" t="s">
        <v>40</v>
      </c>
    </row>
    <row r="92" ht="13.5" thickBot="1"/>
    <row r="93" spans="1:2" ht="12.75">
      <c r="A93" s="18" t="s">
        <v>10</v>
      </c>
      <c r="B93" s="18"/>
    </row>
    <row r="94" spans="1:2" ht="12.75">
      <c r="A94" s="19" t="s">
        <v>11</v>
      </c>
      <c r="B94" s="19">
        <v>0.9998788783004601</v>
      </c>
    </row>
    <row r="95" spans="1:2" ht="12.75">
      <c r="A95" s="19" t="s">
        <v>12</v>
      </c>
      <c r="B95" s="20">
        <v>0.9997577712713862</v>
      </c>
    </row>
    <row r="96" spans="1:2" ht="12.75">
      <c r="A96" s="19" t="s">
        <v>13</v>
      </c>
      <c r="B96" s="19">
        <v>0.9997370088089337</v>
      </c>
    </row>
    <row r="97" spans="1:2" ht="12.75">
      <c r="A97" s="19" t="s">
        <v>14</v>
      </c>
      <c r="B97" s="19">
        <v>0.18490228456849836</v>
      </c>
    </row>
    <row r="98" spans="1:2" ht="13.5" thickBot="1">
      <c r="A98" s="21" t="s">
        <v>15</v>
      </c>
      <c r="B98" s="21">
        <v>39</v>
      </c>
    </row>
    <row r="100" ht="13.5" thickBot="1">
      <c r="A100" t="s">
        <v>16</v>
      </c>
    </row>
    <row r="101" spans="1:6" ht="12.75">
      <c r="A101" s="22"/>
      <c r="B101" s="22" t="s">
        <v>21</v>
      </c>
      <c r="C101" s="22" t="s">
        <v>22</v>
      </c>
      <c r="D101" s="22" t="s">
        <v>23</v>
      </c>
      <c r="E101" s="22" t="s">
        <v>24</v>
      </c>
      <c r="F101" s="22" t="s">
        <v>25</v>
      </c>
    </row>
    <row r="102" spans="1:6" ht="12.75">
      <c r="A102" s="19" t="s">
        <v>17</v>
      </c>
      <c r="B102" s="19">
        <v>3</v>
      </c>
      <c r="C102" s="19">
        <v>4938.803390080648</v>
      </c>
      <c r="D102" s="19">
        <v>1646.2677966935491</v>
      </c>
      <c r="E102" s="19">
        <v>48152.17720695547</v>
      </c>
      <c r="F102" s="19">
        <v>2.552736371543221E-63</v>
      </c>
    </row>
    <row r="103" spans="1:6" ht="12.75">
      <c r="A103" s="19" t="s">
        <v>18</v>
      </c>
      <c r="B103" s="19">
        <v>35</v>
      </c>
      <c r="C103" s="19">
        <v>1.1966099193527482</v>
      </c>
      <c r="D103" s="19">
        <v>0.034188854838649946</v>
      </c>
      <c r="E103" s="19"/>
      <c r="F103" s="19"/>
    </row>
    <row r="104" spans="1:6" ht="13.5" thickBot="1">
      <c r="A104" s="21" t="s">
        <v>19</v>
      </c>
      <c r="B104" s="21">
        <v>38</v>
      </c>
      <c r="C104" s="23">
        <v>4940</v>
      </c>
      <c r="D104" s="21"/>
      <c r="E104" s="21"/>
      <c r="F104" s="21"/>
    </row>
    <row r="105" ht="13.5" thickBot="1"/>
    <row r="106" spans="1:9" ht="12.75">
      <c r="A106" s="22"/>
      <c r="B106" s="22" t="s">
        <v>26</v>
      </c>
      <c r="C106" s="22" t="s">
        <v>14</v>
      </c>
      <c r="D106" s="22" t="s">
        <v>27</v>
      </c>
      <c r="E106" s="24" t="s">
        <v>28</v>
      </c>
      <c r="F106" s="22" t="s">
        <v>29</v>
      </c>
      <c r="G106" s="22" t="s">
        <v>30</v>
      </c>
      <c r="H106" s="22" t="s">
        <v>31</v>
      </c>
      <c r="I106" s="22" t="s">
        <v>32</v>
      </c>
    </row>
    <row r="107" spans="1:9" ht="12.75">
      <c r="A107" s="19" t="s">
        <v>20</v>
      </c>
      <c r="B107" s="19">
        <v>1889.1280408843595</v>
      </c>
      <c r="C107" s="19">
        <v>1.142603966065055</v>
      </c>
      <c r="D107" s="19">
        <v>1653.3533026234923</v>
      </c>
      <c r="E107" s="19">
        <v>3.1996472438630336E-87</v>
      </c>
      <c r="F107" s="19">
        <v>1886.808428679865</v>
      </c>
      <c r="G107" s="19">
        <v>1891.447653088854</v>
      </c>
      <c r="H107" s="19">
        <v>1886.808428679865</v>
      </c>
      <c r="I107" s="19">
        <v>1891.447653088854</v>
      </c>
    </row>
    <row r="108" spans="1:9" ht="12.75">
      <c r="A108" s="19" t="s">
        <v>33</v>
      </c>
      <c r="B108" s="19">
        <v>0.00041316267735631325</v>
      </c>
      <c r="C108" s="19">
        <v>5.670042227724594E-06</v>
      </c>
      <c r="D108" s="19">
        <v>72.86765437761417</v>
      </c>
      <c r="E108" s="19">
        <v>8.141289030389215E-40</v>
      </c>
      <c r="F108" s="19">
        <v>0.00040165186561222013</v>
      </c>
      <c r="G108" s="19">
        <v>0.00042467348910040637</v>
      </c>
      <c r="H108" s="19">
        <v>0.00040165186561222013</v>
      </c>
      <c r="I108" s="19">
        <v>0.00042467348910040637</v>
      </c>
    </row>
    <row r="109" spans="1:9" ht="12.75">
      <c r="A109" s="19" t="s">
        <v>34</v>
      </c>
      <c r="B109" s="19">
        <v>-1.2479084581270714</v>
      </c>
      <c r="C109" s="19">
        <v>0.17379425692705622</v>
      </c>
      <c r="D109" s="19">
        <v>-7.1803779951764195</v>
      </c>
      <c r="E109" s="19">
        <v>2.238668331542446E-08</v>
      </c>
      <c r="F109" s="19">
        <v>-1.6007299880814796</v>
      </c>
      <c r="G109" s="19">
        <v>-0.8950869281726633</v>
      </c>
      <c r="H109" s="19">
        <v>-1.6007299880814796</v>
      </c>
      <c r="I109" s="19">
        <v>-0.8950869281726633</v>
      </c>
    </row>
    <row r="110" spans="1:9" ht="13.5" thickBot="1">
      <c r="A110" s="21" t="s">
        <v>35</v>
      </c>
      <c r="B110" s="21">
        <v>-2.9459487278186365</v>
      </c>
      <c r="C110" s="21">
        <v>1.0893109938007504</v>
      </c>
      <c r="D110" s="21">
        <v>-2.7044147581213984</v>
      </c>
      <c r="E110" s="25">
        <v>0.010493520178363951</v>
      </c>
      <c r="F110" s="21">
        <v>-5.157370314610466</v>
      </c>
      <c r="G110" s="21">
        <v>-0.7345271410268075</v>
      </c>
      <c r="H110" s="21">
        <v>-5.157370314610466</v>
      </c>
      <c r="I110" s="21">
        <v>-0.7345271410268075</v>
      </c>
    </row>
    <row r="112" spans="1:2" ht="13.5" thickBot="1">
      <c r="A112" s="17" t="s">
        <v>9</v>
      </c>
      <c r="B112" s="17" t="s">
        <v>42</v>
      </c>
    </row>
    <row r="113" ht="13.5" thickBot="1"/>
    <row r="114" spans="1:2" ht="12.75">
      <c r="A114" s="18" t="s">
        <v>10</v>
      </c>
      <c r="B114" s="18"/>
    </row>
    <row r="115" spans="1:2" ht="12.75">
      <c r="A115" s="19" t="s">
        <v>11</v>
      </c>
      <c r="B115" s="19">
        <v>0.9998637139326736</v>
      </c>
    </row>
    <row r="116" spans="1:2" ht="12.75">
      <c r="A116" s="19" t="s">
        <v>12</v>
      </c>
      <c r="B116" s="20">
        <v>0.9997274464392393</v>
      </c>
    </row>
    <row r="117" spans="1:2" ht="12.75">
      <c r="A117" s="19" t="s">
        <v>13</v>
      </c>
      <c r="B117" s="19">
        <v>0.9997040847054598</v>
      </c>
    </row>
    <row r="118" spans="1:2" ht="12.75">
      <c r="A118" s="19" t="s">
        <v>14</v>
      </c>
      <c r="B118" s="19">
        <v>0.1961351276294974</v>
      </c>
    </row>
    <row r="119" spans="1:2" ht="13.5" thickBot="1">
      <c r="A119" s="21" t="s">
        <v>15</v>
      </c>
      <c r="B119" s="21">
        <v>39</v>
      </c>
    </row>
    <row r="121" ht="13.5" thickBot="1">
      <c r="A121" t="s">
        <v>16</v>
      </c>
    </row>
    <row r="122" spans="1:6" ht="12.75">
      <c r="A122" s="22"/>
      <c r="B122" s="22" t="s">
        <v>21</v>
      </c>
      <c r="C122" s="22" t="s">
        <v>22</v>
      </c>
      <c r="D122" s="22" t="s">
        <v>23</v>
      </c>
      <c r="E122" s="22" t="s">
        <v>24</v>
      </c>
      <c r="F122" s="22" t="s">
        <v>25</v>
      </c>
    </row>
    <row r="123" spans="1:6" ht="12.75">
      <c r="A123" s="19" t="s">
        <v>17</v>
      </c>
      <c r="B123" s="19">
        <v>3</v>
      </c>
      <c r="C123" s="19">
        <v>4938.653585409842</v>
      </c>
      <c r="D123" s="19">
        <v>1646.2178618032806</v>
      </c>
      <c r="E123" s="19">
        <v>42793.37552063923</v>
      </c>
      <c r="F123" s="19">
        <v>2.0112146312219904E-62</v>
      </c>
    </row>
    <row r="124" spans="1:6" ht="12.75">
      <c r="A124" s="19" t="s">
        <v>18</v>
      </c>
      <c r="B124" s="19">
        <v>35</v>
      </c>
      <c r="C124" s="19">
        <v>1.346414590158373</v>
      </c>
      <c r="D124" s="19">
        <v>0.03846898829023923</v>
      </c>
      <c r="E124" s="19"/>
      <c r="F124" s="19"/>
    </row>
    <row r="125" spans="1:6" ht="13.5" thickBot="1">
      <c r="A125" s="21" t="s">
        <v>19</v>
      </c>
      <c r="B125" s="21">
        <v>38</v>
      </c>
      <c r="C125" s="23">
        <v>4940</v>
      </c>
      <c r="D125" s="21"/>
      <c r="E125" s="21"/>
      <c r="F125" s="21"/>
    </row>
    <row r="126" ht="13.5" thickBot="1"/>
    <row r="127" spans="1:9" ht="12.75">
      <c r="A127" s="22"/>
      <c r="B127" s="22" t="s">
        <v>26</v>
      </c>
      <c r="C127" s="22" t="s">
        <v>14</v>
      </c>
      <c r="D127" s="22" t="s">
        <v>27</v>
      </c>
      <c r="E127" s="24" t="s">
        <v>28</v>
      </c>
      <c r="F127" s="22" t="s">
        <v>29</v>
      </c>
      <c r="G127" s="22" t="s">
        <v>30</v>
      </c>
      <c r="H127" s="22" t="s">
        <v>31</v>
      </c>
      <c r="I127" s="22" t="s">
        <v>32</v>
      </c>
    </row>
    <row r="128" spans="1:9" ht="12.75">
      <c r="A128" s="19" t="s">
        <v>20</v>
      </c>
      <c r="B128" s="19">
        <v>1889.2846208566052</v>
      </c>
      <c r="C128" s="19">
        <v>1.21813132746805</v>
      </c>
      <c r="D128" s="19">
        <v>1550.9695697454745</v>
      </c>
      <c r="E128" s="19">
        <v>2.9975942507598505E-86</v>
      </c>
      <c r="F128" s="19">
        <v>1886.8116797695873</v>
      </c>
      <c r="G128" s="19">
        <v>1891.7575619436232</v>
      </c>
      <c r="H128" s="19">
        <v>1886.8116797695873</v>
      </c>
      <c r="I128" s="19">
        <v>1891.7575619436232</v>
      </c>
    </row>
    <row r="129" spans="1:9" ht="12.75">
      <c r="A129" s="19" t="s">
        <v>33</v>
      </c>
      <c r="B129" s="19">
        <v>0.00041150109428488295</v>
      </c>
      <c r="C129" s="19">
        <v>6.9809326489008435E-06</v>
      </c>
      <c r="D129" s="19">
        <v>58.946435237371084</v>
      </c>
      <c r="E129" s="19">
        <v>1.2819376142274448E-36</v>
      </c>
      <c r="F129" s="19">
        <v>0.0003973290302521362</v>
      </c>
      <c r="G129" s="19">
        <v>0.0004256731583176297</v>
      </c>
      <c r="H129" s="19">
        <v>0.0003973290302521362</v>
      </c>
      <c r="I129" s="19">
        <v>0.0004256731583176297</v>
      </c>
    </row>
    <row r="130" spans="1:9" ht="12.75">
      <c r="A130" s="19" t="s">
        <v>34</v>
      </c>
      <c r="B130" s="19">
        <v>-0.9837117938785539</v>
      </c>
      <c r="C130" s="19">
        <v>0.1317127247857265</v>
      </c>
      <c r="D130" s="19">
        <v>-7.468616228833475</v>
      </c>
      <c r="E130" s="19">
        <v>9.589844999404889E-09</v>
      </c>
      <c r="F130" s="19">
        <v>-1.2511031674201345</v>
      </c>
      <c r="G130" s="19">
        <v>-0.7163204203369733</v>
      </c>
      <c r="H130" s="19">
        <v>-1.2511031674201345</v>
      </c>
      <c r="I130" s="19">
        <v>-0.7163204203369733</v>
      </c>
    </row>
    <row r="131" spans="1:9" ht="13.5" thickBot="1">
      <c r="A131" s="21" t="s">
        <v>35</v>
      </c>
      <c r="B131" s="21">
        <v>-0.8568685258262694</v>
      </c>
      <c r="C131" s="21">
        <v>0.5308015104167784</v>
      </c>
      <c r="D131" s="21">
        <v>-1.6142918002502809</v>
      </c>
      <c r="E131" s="25">
        <v>0.11544497526086017</v>
      </c>
      <c r="F131" s="21">
        <v>-1.9344541970602827</v>
      </c>
      <c r="G131" s="21">
        <v>0.2207171454077439</v>
      </c>
      <c r="H131" s="21">
        <v>-1.9344541970602827</v>
      </c>
      <c r="I131" s="21">
        <v>0.2207171454077439</v>
      </c>
    </row>
    <row r="133" spans="1:7" ht="13.5" thickBot="1">
      <c r="A133" s="17" t="s">
        <v>9</v>
      </c>
      <c r="B133" s="17" t="s">
        <v>44</v>
      </c>
      <c r="C133" s="26" t="s">
        <v>46</v>
      </c>
      <c r="D133" s="26"/>
      <c r="E133" s="26"/>
      <c r="F133" s="26"/>
      <c r="G133" s="26"/>
    </row>
    <row r="134" ht="13.5" thickBot="1"/>
    <row r="135" spans="1:2" ht="12.75">
      <c r="A135" s="18" t="s">
        <v>10</v>
      </c>
      <c r="B135" s="18"/>
    </row>
    <row r="136" spans="1:2" ht="12.75">
      <c r="A136" s="19" t="s">
        <v>11</v>
      </c>
      <c r="B136" s="19">
        <v>0.9998959211085002</v>
      </c>
    </row>
    <row r="137" spans="1:2" ht="12.75">
      <c r="A137" s="19" t="s">
        <v>12</v>
      </c>
      <c r="B137" s="20">
        <v>0.9997918530494162</v>
      </c>
    </row>
    <row r="138" spans="1:2" ht="12.75">
      <c r="A138" s="19" t="s">
        <v>13</v>
      </c>
      <c r="B138" s="19">
        <v>0.9997740118822234</v>
      </c>
    </row>
    <row r="139" spans="1:2" ht="12.75">
      <c r="A139" s="19" t="s">
        <v>14</v>
      </c>
      <c r="B139" s="19">
        <v>0.17140144489174902</v>
      </c>
    </row>
    <row r="140" spans="1:2" ht="13.5" thickBot="1">
      <c r="A140" s="21" t="s">
        <v>15</v>
      </c>
      <c r="B140" s="21">
        <v>39</v>
      </c>
    </row>
    <row r="142" ht="13.5" thickBot="1">
      <c r="A142" t="s">
        <v>16</v>
      </c>
    </row>
    <row r="143" spans="1:6" ht="12.75">
      <c r="A143" s="22"/>
      <c r="B143" s="22" t="s">
        <v>21</v>
      </c>
      <c r="C143" s="22" t="s">
        <v>22</v>
      </c>
      <c r="D143" s="22" t="s">
        <v>23</v>
      </c>
      <c r="E143" s="22" t="s">
        <v>24</v>
      </c>
      <c r="F143" s="22" t="s">
        <v>25</v>
      </c>
    </row>
    <row r="144" spans="1:6" ht="12.75">
      <c r="A144" s="19" t="s">
        <v>17</v>
      </c>
      <c r="B144" s="19">
        <v>3</v>
      </c>
      <c r="C144" s="19">
        <v>4938.971754064116</v>
      </c>
      <c r="D144" s="19">
        <v>1646.323918021372</v>
      </c>
      <c r="E144" s="19">
        <v>56038.47787756595</v>
      </c>
      <c r="F144" s="19">
        <v>1.7969666677261343E-64</v>
      </c>
    </row>
    <row r="145" spans="1:6" ht="12.75">
      <c r="A145" s="19" t="s">
        <v>18</v>
      </c>
      <c r="B145" s="19">
        <v>35</v>
      </c>
      <c r="C145" s="19">
        <v>1.0282459358842746</v>
      </c>
      <c r="D145" s="19">
        <v>0.029378455310979275</v>
      </c>
      <c r="E145" s="19"/>
      <c r="F145" s="19"/>
    </row>
    <row r="146" spans="1:6" ht="13.5" thickBot="1">
      <c r="A146" s="21" t="s">
        <v>19</v>
      </c>
      <c r="B146" s="21">
        <v>38</v>
      </c>
      <c r="C146" s="23">
        <v>4940</v>
      </c>
      <c r="D146" s="21"/>
      <c r="E146" s="21"/>
      <c r="F146" s="21"/>
    </row>
    <row r="147" ht="13.5" thickBot="1"/>
    <row r="148" spans="1:9" ht="12.75">
      <c r="A148" s="22"/>
      <c r="B148" s="22" t="s">
        <v>26</v>
      </c>
      <c r="C148" s="22" t="s">
        <v>14</v>
      </c>
      <c r="D148" s="22" t="s">
        <v>27</v>
      </c>
      <c r="E148" s="24" t="s">
        <v>28</v>
      </c>
      <c r="F148" s="22" t="s">
        <v>29</v>
      </c>
      <c r="G148" s="22" t="s">
        <v>30</v>
      </c>
      <c r="H148" s="22" t="s">
        <v>31</v>
      </c>
      <c r="I148" s="22" t="s">
        <v>32</v>
      </c>
    </row>
    <row r="149" spans="1:9" ht="12.75">
      <c r="A149" s="19" t="s">
        <v>20</v>
      </c>
      <c r="B149" s="19">
        <v>1889.462914674793</v>
      </c>
      <c r="C149" s="19">
        <v>1.043118225660225</v>
      </c>
      <c r="D149" s="19">
        <v>1811.3602736438506</v>
      </c>
      <c r="E149" s="19">
        <v>1.3114353871475332E-88</v>
      </c>
      <c r="F149" s="19">
        <v>1887.3452695074084</v>
      </c>
      <c r="G149" s="19">
        <v>1891.5805598421775</v>
      </c>
      <c r="H149" s="19">
        <v>1887.3452695074084</v>
      </c>
      <c r="I149" s="19">
        <v>1891.5805598421775</v>
      </c>
    </row>
    <row r="150" spans="1:9" ht="12.75">
      <c r="A150" s="19" t="s">
        <v>33</v>
      </c>
      <c r="B150" s="19">
        <v>0.00040300535208647137</v>
      </c>
      <c r="C150" s="19">
        <v>3.872149097867469E-06</v>
      </c>
      <c r="D150" s="19">
        <v>104.0779530696328</v>
      </c>
      <c r="E150" s="19">
        <v>3.2853712588589313E-45</v>
      </c>
      <c r="F150" s="19">
        <v>0.00039514446189897463</v>
      </c>
      <c r="G150" s="19">
        <v>0.0004108662422739681</v>
      </c>
      <c r="H150" s="19">
        <v>0.00039514446189897463</v>
      </c>
      <c r="I150" s="19">
        <v>0.0004108662422739681</v>
      </c>
    </row>
    <row r="151" spans="1:9" ht="12.75">
      <c r="A151" s="19" t="s">
        <v>34</v>
      </c>
      <c r="B151" s="19">
        <v>-1.4714728866715792</v>
      </c>
      <c r="C151" s="19">
        <v>0.1860669496036508</v>
      </c>
      <c r="D151" s="19">
        <v>-7.908298006744491</v>
      </c>
      <c r="E151" s="19">
        <v>2.6752619125358733E-09</v>
      </c>
      <c r="F151" s="19">
        <v>-1.8492093377711305</v>
      </c>
      <c r="G151" s="19">
        <v>-1.0937364355720278</v>
      </c>
      <c r="H151" s="19">
        <v>-1.8492093377711305</v>
      </c>
      <c r="I151" s="19">
        <v>-1.0937364355720278</v>
      </c>
    </row>
    <row r="152" spans="1:9" ht="13.5" thickBot="1">
      <c r="A152" s="21" t="s">
        <v>35</v>
      </c>
      <c r="B152" s="21">
        <v>2.586622354939147</v>
      </c>
      <c r="C152" s="21">
        <v>0.6853984664185415</v>
      </c>
      <c r="D152" s="21">
        <v>3.773895743384426</v>
      </c>
      <c r="E152" s="25">
        <v>0.0005972443156055761</v>
      </c>
      <c r="F152" s="21">
        <v>1.1951877941775029</v>
      </c>
      <c r="G152" s="21">
        <v>3.9780569157007912</v>
      </c>
      <c r="H152" s="21">
        <v>1.1951877941775029</v>
      </c>
      <c r="I152" s="21">
        <v>3.9780569157007912</v>
      </c>
    </row>
    <row r="154" s="28" customFormat="1" ht="12" customHeight="1">
      <c r="A154" s="27" t="s">
        <v>47</v>
      </c>
    </row>
    <row r="155" s="27" customFormat="1" ht="15">
      <c r="A155" s="27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 Carl</dc:creator>
  <cp:keywords/>
  <dc:description/>
  <cp:lastModifiedBy>Astrid Carl</cp:lastModifiedBy>
  <dcterms:created xsi:type="dcterms:W3CDTF">2004-03-28T19:50:52Z</dcterms:created>
  <dcterms:modified xsi:type="dcterms:W3CDTF">2004-03-28T20:02:06Z</dcterms:modified>
  <cp:category/>
  <cp:version/>
  <cp:contentType/>
  <cp:contentStatus/>
</cp:coreProperties>
</file>