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4355" windowHeight="54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1" i="3" l="1"/>
  <c r="F13" i="3"/>
  <c r="E31" i="1"/>
  <c r="E39" i="1" s="1"/>
  <c r="E43" i="1" s="1"/>
  <c r="F10" i="2"/>
  <c r="H20" i="2"/>
  <c r="H20" i="1"/>
  <c r="F20" i="1"/>
  <c r="A23" i="1"/>
  <c r="F10" i="1"/>
  <c r="F20" i="2"/>
  <c r="A23" i="2"/>
</calcChain>
</file>

<file path=xl/sharedStrings.xml><?xml version="1.0" encoding="utf-8"?>
<sst xmlns="http://schemas.openxmlformats.org/spreadsheetml/2006/main" count="121" uniqueCount="100">
  <si>
    <t>Stock options for CSX</t>
  </si>
  <si>
    <t>Outstanding stock options at beginning of year 2010</t>
  </si>
  <si>
    <t>Stocks exercised in 2010</t>
  </si>
  <si>
    <t>Stocks outstanding and exercisable  at end of 2010</t>
  </si>
  <si>
    <t>Expired/cancelled stock options</t>
  </si>
  <si>
    <t xml:space="preserve">Tax benefits per option </t>
  </si>
  <si>
    <t>TB=Tc*(Se-X)</t>
  </si>
  <si>
    <t>TB - the tax benefit amount</t>
  </si>
  <si>
    <t>Tc - corporate marginal tax rate</t>
  </si>
  <si>
    <t>Se - Stock price at exercise date</t>
  </si>
  <si>
    <t>X - stock option strike price</t>
  </si>
  <si>
    <t>Price @ close 12/31/2010</t>
  </si>
  <si>
    <t>Weighted average ex. Price</t>
  </si>
  <si>
    <t>Se=</t>
  </si>
  <si>
    <t>X=</t>
  </si>
  <si>
    <t>Tax benefits for future stock options</t>
  </si>
  <si>
    <t>TB=0.35*(107,902-42,222)</t>
  </si>
  <si>
    <t>TB= $22,988</t>
  </si>
  <si>
    <t>Weighted av. Grant Day price</t>
  </si>
  <si>
    <t>Cash Flow statement</t>
  </si>
  <si>
    <t>Operating Activities</t>
  </si>
  <si>
    <t>Net Earnings</t>
  </si>
  <si>
    <t>Net Cash by Operating Activities</t>
  </si>
  <si>
    <t>Investing Activities</t>
  </si>
  <si>
    <t>Net Cash in Investing activities</t>
  </si>
  <si>
    <t>Financing Activities</t>
  </si>
  <si>
    <t>Net cash Used in Financing Activities</t>
  </si>
  <si>
    <t>Net Increase in Cash and cash Equivalents</t>
  </si>
  <si>
    <t>Cash and Cash Equivalents</t>
  </si>
  <si>
    <t>Cash and Cash Equiv. at the Beg. of the Period</t>
  </si>
  <si>
    <t>Cash and Cash Equiv. at the End of the Period</t>
  </si>
  <si>
    <t>Changes in Operating Assets and Liabilities</t>
  </si>
  <si>
    <t>Tax Benefits from Ex. of Non Qual. Stock Opt.</t>
  </si>
  <si>
    <t>Adj to reconcile Net Earn to Net Cash</t>
  </si>
  <si>
    <t>X=17.45*2372</t>
  </si>
  <si>
    <t>TB= 0.35*(196,221-52,996)</t>
  </si>
  <si>
    <t>TB=$50,129</t>
  </si>
  <si>
    <t>Weighted av. ex. Price EOY</t>
  </si>
  <si>
    <t xml:space="preserve">The future stock options that are exercisable at the end of the year and the weighted exercise price </t>
  </si>
  <si>
    <t xml:space="preserve">The future stock options are calculated based on the price at the close of the year.  $64.61  </t>
  </si>
  <si>
    <t>Se=64.61*2372</t>
  </si>
  <si>
    <t>is $17.45. The tax benefit is calculated based on these numbers. The tax benefits value is $50</t>
  </si>
  <si>
    <t xml:space="preserve"> and this value will be entered into the 2011 cash flow statement see below.</t>
  </si>
  <si>
    <t>CSX Consolidated Cash flow statement</t>
  </si>
  <si>
    <t>Net Income</t>
  </si>
  <si>
    <t>Tax benefit from ESO exercise</t>
  </si>
  <si>
    <t>XXXXX</t>
  </si>
  <si>
    <t>Cash and cash eq. at beginning of Period</t>
  </si>
  <si>
    <t>Cash and cash eq. at end of Period</t>
  </si>
  <si>
    <t>XXXX</t>
  </si>
  <si>
    <t>Net cash from operating activities</t>
  </si>
  <si>
    <t>Net cash from Investing Activities</t>
  </si>
  <si>
    <t>Net Cash from Financing Activities</t>
  </si>
  <si>
    <t>Net increase/(decrease) in cash and cash eq.</t>
  </si>
  <si>
    <t xml:space="preserve">The tax benefits from the </t>
  </si>
  <si>
    <t>options of non qualified stock</t>
  </si>
  <si>
    <t>options for CSX in 2010. The</t>
  </si>
  <si>
    <t>calculations are taken from the</t>
  </si>
  <si>
    <t>formula on page 328 of textbook</t>
  </si>
  <si>
    <t xml:space="preserve">(Soffer and Soffer 2003). The </t>
  </si>
  <si>
    <t>numbers are provided from CSX</t>
  </si>
  <si>
    <t>financial statements. The tax</t>
  </si>
  <si>
    <t>$ in millions</t>
  </si>
  <si>
    <t xml:space="preserve">The weighted price was taken </t>
  </si>
  <si>
    <t>from the notes from the CSX</t>
  </si>
  <si>
    <t>financial statements regarding</t>
  </si>
  <si>
    <t>Stock plans.</t>
  </si>
  <si>
    <t>The tax benefits that were</t>
  </si>
  <si>
    <t>calculated $23 is a line in the</t>
  </si>
  <si>
    <t>cash flow statement under</t>
  </si>
  <si>
    <t>operating activities.</t>
  </si>
  <si>
    <t>(See Cash Flow Statement)</t>
  </si>
  <si>
    <t>Se=2372*45.49</t>
  </si>
  <si>
    <t>x=2372*17.80</t>
  </si>
  <si>
    <t>Marginal tax rate on ESO for CSX</t>
  </si>
  <si>
    <t>Stock option tax benefits</t>
  </si>
  <si>
    <t>Options exercised</t>
  </si>
  <si>
    <t>Average stock price</t>
  </si>
  <si>
    <t>Average strike price</t>
  </si>
  <si>
    <r>
      <rPr>
        <i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  <scheme val="minor"/>
      </rPr>
      <t>eso</t>
    </r>
  </si>
  <si>
    <r>
      <rPr>
        <i/>
        <sz val="11"/>
        <color indexed="8"/>
        <rFont val="Calibri"/>
        <family val="2"/>
      </rPr>
      <t>N</t>
    </r>
    <r>
      <rPr>
        <sz val="11"/>
        <color theme="1"/>
        <rFont val="Calibri"/>
        <family val="2"/>
        <scheme val="minor"/>
      </rPr>
      <t>e</t>
    </r>
  </si>
  <si>
    <t>TBe</t>
  </si>
  <si>
    <t>Se</t>
  </si>
  <si>
    <t>X</t>
  </si>
  <si>
    <t>Estimated tax deduction</t>
  </si>
  <si>
    <t>if all options were deductible</t>
  </si>
  <si>
    <t>Marginal tax rate on ESO's</t>
  </si>
  <si>
    <r>
      <t>etd=</t>
    </r>
    <r>
      <rPr>
        <i/>
        <sz val="11"/>
        <color indexed="8"/>
        <rFont val="Calibri"/>
        <family val="2"/>
      </rPr>
      <t xml:space="preserve"> N</t>
    </r>
    <r>
      <rPr>
        <sz val="11"/>
        <color theme="1"/>
        <rFont val="Calibri"/>
        <family val="2"/>
        <scheme val="minor"/>
      </rPr>
      <t>e*(Se-X)</t>
    </r>
  </si>
  <si>
    <r>
      <t>Teso=Tbe/</t>
    </r>
    <r>
      <rPr>
        <i/>
        <sz val="11"/>
        <color indexed="8"/>
        <rFont val="Calibri"/>
        <family val="2"/>
      </rPr>
      <t>N</t>
    </r>
    <r>
      <rPr>
        <sz val="11"/>
        <color theme="1"/>
        <rFont val="Calibri"/>
        <family val="2"/>
        <scheme val="minor"/>
      </rPr>
      <t>e*(Se-X)</t>
    </r>
  </si>
  <si>
    <t xml:space="preserve"> 2372*(45.49-17.8)</t>
  </si>
  <si>
    <t xml:space="preserve">         22988/(2372*(45.49-17.8))</t>
  </si>
  <si>
    <t>This is the calculation of marginal tax rate for CSX's ESO's</t>
  </si>
  <si>
    <t xml:space="preserve"> to get an estimated ESO. </t>
  </si>
  <si>
    <t>This is the rate for 2010 for valuating purposes you would take the average over the past three years</t>
  </si>
  <si>
    <t>including the notes and footnotes.</t>
  </si>
  <si>
    <t>References:</t>
  </si>
  <si>
    <t xml:space="preserve">CSX. (2011). CSX Company Overview. Retrieved 6/8/2011 from </t>
  </si>
  <si>
    <r>
      <t xml:space="preserve"> </t>
    </r>
    <r>
      <rPr>
        <sz val="11"/>
        <color indexed="30"/>
        <rFont val="Calibri"/>
        <family val="2"/>
      </rPr>
      <t>http://csx.com/index.cfm/about-csx/company-overview/</t>
    </r>
  </si>
  <si>
    <t>benefit was calculated to be $23</t>
  </si>
  <si>
    <t>The values were taken from the first sheet but they would come from CSX's financial statements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</si>
</sst>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u/>
      <sz val="11"/>
      <color indexed="30"/>
      <name val="Calibri"/>
      <family val="2"/>
    </font>
    <font>
      <sz val="11"/>
      <color indexed="30"/>
      <name val="Calibri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9" fontId="0" fillId="0" borderId="0" xfId="3" applyFont="1"/>
    <xf numFmtId="44" fontId="0" fillId="0" borderId="0" xfId="1" applyFont="1"/>
    <xf numFmtId="42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1" fontId="0" fillId="0" borderId="0" xfId="0" applyNumberFormat="1"/>
    <xf numFmtId="41" fontId="0" fillId="0" borderId="1" xfId="0" applyNumberFormat="1" applyBorder="1"/>
    <xf numFmtId="42" fontId="0" fillId="0" borderId="1" xfId="0" applyNumberFormat="1" applyBorder="1"/>
    <xf numFmtId="43" fontId="0" fillId="0" borderId="0" xfId="0" applyNumberFormat="1"/>
    <xf numFmtId="0" fontId="0" fillId="0" borderId="0" xfId="0" applyAlignment="1">
      <alignment horizontal="left"/>
    </xf>
    <xf numFmtId="2" fontId="0" fillId="0" borderId="0" xfId="3" applyNumberFormat="1" applyFont="1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6" fillId="0" borderId="0" xfId="0" applyFont="1"/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csx.com/index.cfm/about-csx/company-overvie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43"/>
  <sheetViews>
    <sheetView tabSelected="1" view="pageLayout" zoomScaleNormal="100" workbookViewId="0">
      <selection activeCell="G1" sqref="G1"/>
    </sheetView>
  </sheetViews>
  <sheetFormatPr defaultRowHeight="15" x14ac:dyDescent="0.25"/>
  <cols>
    <col min="1" max="1" width="11.5703125" bestFit="1" customWidth="1"/>
    <col min="6" max="6" width="12.5703125" bestFit="1" customWidth="1"/>
  </cols>
  <sheetData>
    <row r="5" spans="1:6" x14ac:dyDescent="0.25">
      <c r="A5" s="2" t="s">
        <v>0</v>
      </c>
      <c r="E5" s="1"/>
    </row>
    <row r="7" spans="1:6" x14ac:dyDescent="0.25">
      <c r="A7" t="s">
        <v>1</v>
      </c>
      <c r="F7">
        <v>5411</v>
      </c>
    </row>
    <row r="8" spans="1:6" x14ac:dyDescent="0.25">
      <c r="A8" t="s">
        <v>2</v>
      </c>
      <c r="F8">
        <v>2372</v>
      </c>
    </row>
    <row r="9" spans="1:6" x14ac:dyDescent="0.25">
      <c r="A9" t="s">
        <v>4</v>
      </c>
      <c r="F9">
        <v>2</v>
      </c>
    </row>
    <row r="10" spans="1:6" x14ac:dyDescent="0.25">
      <c r="A10" t="s">
        <v>3</v>
      </c>
      <c r="F10">
        <f>F7-F8-F9</f>
        <v>3037</v>
      </c>
    </row>
    <row r="13" spans="1:6" x14ac:dyDescent="0.25">
      <c r="A13" t="s">
        <v>5</v>
      </c>
    </row>
    <row r="14" spans="1:6" x14ac:dyDescent="0.25">
      <c r="A14" t="s">
        <v>5</v>
      </c>
      <c r="D14" t="s">
        <v>6</v>
      </c>
    </row>
    <row r="15" spans="1:6" x14ac:dyDescent="0.25">
      <c r="A15" t="s">
        <v>7</v>
      </c>
    </row>
    <row r="16" spans="1:6" x14ac:dyDescent="0.25">
      <c r="A16" t="s">
        <v>8</v>
      </c>
      <c r="F16" s="3">
        <v>0.35</v>
      </c>
    </row>
    <row r="17" spans="1:8" x14ac:dyDescent="0.25">
      <c r="A17" t="s">
        <v>9</v>
      </c>
      <c r="F17" s="4">
        <v>45.49</v>
      </c>
      <c r="G17" t="s">
        <v>18</v>
      </c>
    </row>
    <row r="18" spans="1:8" x14ac:dyDescent="0.25">
      <c r="A18" t="s">
        <v>10</v>
      </c>
      <c r="F18" s="4">
        <v>17.8</v>
      </c>
      <c r="G18" t="s">
        <v>12</v>
      </c>
    </row>
    <row r="19" spans="1:8" x14ac:dyDescent="0.25">
      <c r="F19" s="4" t="s">
        <v>72</v>
      </c>
      <c r="H19" t="s">
        <v>73</v>
      </c>
    </row>
    <row r="20" spans="1:8" x14ac:dyDescent="0.25">
      <c r="A20" t="s">
        <v>6</v>
      </c>
      <c r="E20" s="6" t="s">
        <v>13</v>
      </c>
      <c r="F20" s="5">
        <f>F8*F17</f>
        <v>107902.28</v>
      </c>
      <c r="G20" s="6" t="s">
        <v>14</v>
      </c>
      <c r="H20" s="5">
        <f>F8*F18</f>
        <v>42221.599999999999</v>
      </c>
    </row>
    <row r="22" spans="1:8" x14ac:dyDescent="0.25">
      <c r="A22" t="s">
        <v>16</v>
      </c>
      <c r="D22" t="s">
        <v>17</v>
      </c>
    </row>
    <row r="23" spans="1:8" x14ac:dyDescent="0.25">
      <c r="A23" s="5">
        <f>F16*(F20-H20)</f>
        <v>22988.237999999998</v>
      </c>
    </row>
    <row r="24" spans="1:8" x14ac:dyDescent="0.25">
      <c r="E24" s="1" t="s">
        <v>19</v>
      </c>
    </row>
    <row r="25" spans="1:8" x14ac:dyDescent="0.25">
      <c r="E25" s="1">
        <v>2010</v>
      </c>
      <c r="F25" t="s">
        <v>62</v>
      </c>
    </row>
    <row r="26" spans="1:8" x14ac:dyDescent="0.25">
      <c r="A26" s="2" t="s">
        <v>20</v>
      </c>
      <c r="G26" t="s">
        <v>54</v>
      </c>
    </row>
    <row r="27" spans="1:8" x14ac:dyDescent="0.25">
      <c r="A27" t="s">
        <v>21</v>
      </c>
      <c r="E27" s="5">
        <v>1563</v>
      </c>
      <c r="G27" t="s">
        <v>55</v>
      </c>
    </row>
    <row r="28" spans="1:8" x14ac:dyDescent="0.25">
      <c r="A28" t="s">
        <v>33</v>
      </c>
      <c r="E28" s="8">
        <v>1473</v>
      </c>
      <c r="G28" t="s">
        <v>56</v>
      </c>
    </row>
    <row r="29" spans="1:8" x14ac:dyDescent="0.25">
      <c r="A29" s="2" t="s">
        <v>32</v>
      </c>
      <c r="E29" s="8">
        <v>23</v>
      </c>
      <c r="G29" t="s">
        <v>57</v>
      </c>
    </row>
    <row r="30" spans="1:8" x14ac:dyDescent="0.25">
      <c r="A30" t="s">
        <v>31</v>
      </c>
      <c r="E30" s="8">
        <v>187</v>
      </c>
      <c r="G30" t="s">
        <v>58</v>
      </c>
    </row>
    <row r="31" spans="1:8" ht="15.75" thickBot="1" x14ac:dyDescent="0.3">
      <c r="A31" t="s">
        <v>22</v>
      </c>
      <c r="E31" s="9">
        <f>SUM(E27:E30)</f>
        <v>3246</v>
      </c>
      <c r="G31" t="s">
        <v>59</v>
      </c>
    </row>
    <row r="32" spans="1:8" x14ac:dyDescent="0.25">
      <c r="G32" t="s">
        <v>60</v>
      </c>
    </row>
    <row r="33" spans="1:7" x14ac:dyDescent="0.25">
      <c r="A33" s="2" t="s">
        <v>23</v>
      </c>
      <c r="G33" t="s">
        <v>61</v>
      </c>
    </row>
    <row r="34" spans="1:7" x14ac:dyDescent="0.25">
      <c r="A34" t="s">
        <v>24</v>
      </c>
      <c r="E34" s="8">
        <v>-1756</v>
      </c>
      <c r="G34" t="s">
        <v>98</v>
      </c>
    </row>
    <row r="35" spans="1:7" x14ac:dyDescent="0.25">
      <c r="E35" s="8"/>
      <c r="G35" t="s">
        <v>63</v>
      </c>
    </row>
    <row r="36" spans="1:7" x14ac:dyDescent="0.25">
      <c r="A36" s="2" t="s">
        <v>25</v>
      </c>
      <c r="E36" s="8"/>
      <c r="G36" t="s">
        <v>64</v>
      </c>
    </row>
    <row r="37" spans="1:7" x14ac:dyDescent="0.25">
      <c r="A37" t="s">
        <v>26</v>
      </c>
      <c r="E37" s="8">
        <v>-1227</v>
      </c>
      <c r="G37" t="s">
        <v>65</v>
      </c>
    </row>
    <row r="38" spans="1:7" x14ac:dyDescent="0.25">
      <c r="G38" t="s">
        <v>66</v>
      </c>
    </row>
    <row r="39" spans="1:7" x14ac:dyDescent="0.25">
      <c r="A39" t="s">
        <v>27</v>
      </c>
      <c r="E39" s="8">
        <f>(E31+E34+E37)</f>
        <v>263</v>
      </c>
      <c r="G39" t="s">
        <v>67</v>
      </c>
    </row>
    <row r="40" spans="1:7" x14ac:dyDescent="0.25">
      <c r="E40" s="8"/>
      <c r="G40" t="s">
        <v>68</v>
      </c>
    </row>
    <row r="41" spans="1:7" x14ac:dyDescent="0.25">
      <c r="A41" s="2" t="s">
        <v>28</v>
      </c>
      <c r="E41" s="8"/>
      <c r="G41" t="s">
        <v>69</v>
      </c>
    </row>
    <row r="42" spans="1:7" x14ac:dyDescent="0.25">
      <c r="A42" t="s">
        <v>29</v>
      </c>
      <c r="E42" s="8">
        <v>1029</v>
      </c>
      <c r="G42" t="s">
        <v>70</v>
      </c>
    </row>
    <row r="43" spans="1:7" ht="15.75" thickBot="1" x14ac:dyDescent="0.3">
      <c r="A43" s="2" t="s">
        <v>30</v>
      </c>
      <c r="E43" s="10">
        <f>SUM(E39:E42)</f>
        <v>1292</v>
      </c>
      <c r="G43" t="s">
        <v>71</v>
      </c>
    </row>
  </sheetData>
  <phoneticPr fontId="0" type="noConversion"/>
  <pageMargins left="0.7" right="0.7" top="0.75" bottom="0.75" header="0.3" footer="0.3"/>
  <pageSetup orientation="portrait" r:id="rId1"/>
  <headerFooter>
    <oddHeader>&amp;CFIN620 - Financial Statement AnalysisUnit 4 - Assignment 1Special Issues in ValuationDr. Jim Miller</oddHeader>
    <oddFooter>&amp;CBruce H King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47"/>
  <sheetViews>
    <sheetView view="pageLayout" topLeftCell="A7" zoomScaleNormal="100" workbookViewId="0">
      <selection activeCell="D14" sqref="D14"/>
    </sheetView>
  </sheetViews>
  <sheetFormatPr defaultRowHeight="15" x14ac:dyDescent="0.25"/>
  <cols>
    <col min="1" max="1" width="11.5703125" bestFit="1" customWidth="1"/>
    <col min="6" max="6" width="11.5703125" bestFit="1" customWidth="1"/>
  </cols>
  <sheetData>
    <row r="5" spans="1:6" x14ac:dyDescent="0.25">
      <c r="A5" s="2" t="s">
        <v>0</v>
      </c>
      <c r="E5" s="1"/>
    </row>
    <row r="7" spans="1:6" x14ac:dyDescent="0.25">
      <c r="A7" t="s">
        <v>1</v>
      </c>
      <c r="F7">
        <v>5411</v>
      </c>
    </row>
    <row r="8" spans="1:6" x14ac:dyDescent="0.25">
      <c r="A8" t="s">
        <v>2</v>
      </c>
      <c r="F8">
        <v>2372</v>
      </c>
    </row>
    <row r="9" spans="1:6" x14ac:dyDescent="0.25">
      <c r="A9" t="s">
        <v>4</v>
      </c>
      <c r="F9">
        <v>2</v>
      </c>
    </row>
    <row r="10" spans="1:6" x14ac:dyDescent="0.25">
      <c r="A10" t="s">
        <v>3</v>
      </c>
      <c r="F10">
        <f>F7-F8-F9</f>
        <v>3037</v>
      </c>
    </row>
    <row r="12" spans="1:6" x14ac:dyDescent="0.25">
      <c r="A12" t="s">
        <v>15</v>
      </c>
    </row>
    <row r="13" spans="1:6" x14ac:dyDescent="0.25">
      <c r="A13" t="s">
        <v>5</v>
      </c>
    </row>
    <row r="14" spans="1:6" x14ac:dyDescent="0.25">
      <c r="A14" t="s">
        <v>5</v>
      </c>
      <c r="D14" t="s">
        <v>6</v>
      </c>
    </row>
    <row r="15" spans="1:6" x14ac:dyDescent="0.25">
      <c r="A15" t="s">
        <v>7</v>
      </c>
    </row>
    <row r="16" spans="1:6" x14ac:dyDescent="0.25">
      <c r="A16" t="s">
        <v>8</v>
      </c>
      <c r="F16" s="3">
        <v>0.35</v>
      </c>
    </row>
    <row r="17" spans="1:8" x14ac:dyDescent="0.25">
      <c r="A17" t="s">
        <v>9</v>
      </c>
      <c r="F17" s="4">
        <v>64.61</v>
      </c>
      <c r="G17" t="s">
        <v>11</v>
      </c>
    </row>
    <row r="18" spans="1:8" x14ac:dyDescent="0.25">
      <c r="A18" t="s">
        <v>10</v>
      </c>
      <c r="F18" s="4">
        <v>17.45</v>
      </c>
      <c r="G18" t="s">
        <v>37</v>
      </c>
    </row>
    <row r="19" spans="1:8" x14ac:dyDescent="0.25">
      <c r="E19" t="s">
        <v>40</v>
      </c>
      <c r="F19" s="4"/>
      <c r="G19" t="s">
        <v>34</v>
      </c>
    </row>
    <row r="20" spans="1:8" x14ac:dyDescent="0.25">
      <c r="A20" t="s">
        <v>6</v>
      </c>
      <c r="E20" s="6" t="s">
        <v>13</v>
      </c>
      <c r="F20" s="5">
        <f>F10*F17</f>
        <v>196220.57</v>
      </c>
      <c r="G20" s="6" t="s">
        <v>14</v>
      </c>
      <c r="H20" s="5">
        <f>F10*F18</f>
        <v>52995.65</v>
      </c>
    </row>
    <row r="22" spans="1:8" x14ac:dyDescent="0.25">
      <c r="A22" t="s">
        <v>35</v>
      </c>
      <c r="D22" t="s">
        <v>36</v>
      </c>
    </row>
    <row r="23" spans="1:8" x14ac:dyDescent="0.25">
      <c r="A23" s="5">
        <f>F16*(F20-H20)</f>
        <v>50128.722000000002</v>
      </c>
    </row>
    <row r="25" spans="1:8" x14ac:dyDescent="0.25">
      <c r="A25" t="s">
        <v>39</v>
      </c>
    </row>
    <row r="26" spans="1:8" x14ac:dyDescent="0.25">
      <c r="A26" t="s">
        <v>38</v>
      </c>
    </row>
    <row r="27" spans="1:8" x14ac:dyDescent="0.25">
      <c r="A27" t="s">
        <v>41</v>
      </c>
    </row>
    <row r="28" spans="1:8" x14ac:dyDescent="0.25">
      <c r="A28" t="s">
        <v>42</v>
      </c>
    </row>
    <row r="30" spans="1:8" x14ac:dyDescent="0.25">
      <c r="C30" t="s">
        <v>43</v>
      </c>
    </row>
    <row r="31" spans="1:8" x14ac:dyDescent="0.25">
      <c r="E31">
        <v>2011</v>
      </c>
    </row>
    <row r="32" spans="1:8" x14ac:dyDescent="0.25">
      <c r="A32" t="s">
        <v>44</v>
      </c>
      <c r="E32" s="7" t="s">
        <v>46</v>
      </c>
    </row>
    <row r="36" spans="1:5" x14ac:dyDescent="0.25">
      <c r="A36" t="s">
        <v>45</v>
      </c>
      <c r="E36">
        <v>50</v>
      </c>
    </row>
    <row r="38" spans="1:5" x14ac:dyDescent="0.25">
      <c r="A38" t="s">
        <v>50</v>
      </c>
      <c r="E38" s="7" t="s">
        <v>49</v>
      </c>
    </row>
    <row r="40" spans="1:5" x14ac:dyDescent="0.25">
      <c r="A40" t="s">
        <v>51</v>
      </c>
      <c r="E40">
        <v>1292</v>
      </c>
    </row>
    <row r="41" spans="1:5" x14ac:dyDescent="0.25">
      <c r="E41" s="7"/>
    </row>
    <row r="42" spans="1:5" x14ac:dyDescent="0.25">
      <c r="A42" t="s">
        <v>52</v>
      </c>
      <c r="E42" s="7" t="s">
        <v>49</v>
      </c>
    </row>
    <row r="44" spans="1:5" x14ac:dyDescent="0.25">
      <c r="A44" t="s">
        <v>53</v>
      </c>
      <c r="E44" s="7" t="s">
        <v>49</v>
      </c>
    </row>
    <row r="46" spans="1:5" x14ac:dyDescent="0.25">
      <c r="A46" t="s">
        <v>47</v>
      </c>
      <c r="E46" s="7" t="s">
        <v>49</v>
      </c>
    </row>
    <row r="47" spans="1:5" x14ac:dyDescent="0.25">
      <c r="A47" t="s">
        <v>48</v>
      </c>
      <c r="E47" s="7" t="s">
        <v>49</v>
      </c>
    </row>
  </sheetData>
  <phoneticPr fontId="0" type="noConversion"/>
  <pageMargins left="0.7" right="0.7" top="0.75" bottom="0.75" header="0.3" footer="0.3"/>
  <pageSetup orientation="portrait" r:id="rId1"/>
  <headerFooter>
    <oddHeader>&amp;CFIN620 - Financial Statement AnalysisUnit 4 - Assignment 1Special Issues in ValuationDr. Jim Miller</oddHeader>
    <oddFooter>&amp;CBruce H.King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4"/>
  <sheetViews>
    <sheetView view="pageLayout" topLeftCell="A3" zoomScaleNormal="100" workbookViewId="0">
      <selection activeCell="A32" sqref="A32:I33"/>
    </sheetView>
  </sheetViews>
  <sheetFormatPr defaultRowHeight="15" x14ac:dyDescent="0.25"/>
  <cols>
    <col min="6" max="6" width="10.5703125" bestFit="1" customWidth="1"/>
  </cols>
  <sheetData>
    <row r="4" spans="1:8" x14ac:dyDescent="0.25">
      <c r="A4" t="s">
        <v>74</v>
      </c>
      <c r="D4" t="s">
        <v>79</v>
      </c>
    </row>
    <row r="6" spans="1:8" x14ac:dyDescent="0.25">
      <c r="A6" t="s">
        <v>75</v>
      </c>
      <c r="D6" t="s">
        <v>81</v>
      </c>
      <c r="F6" s="8">
        <v>22988</v>
      </c>
    </row>
    <row r="7" spans="1:8" x14ac:dyDescent="0.25">
      <c r="A7" t="s">
        <v>76</v>
      </c>
      <c r="D7" t="s">
        <v>80</v>
      </c>
      <c r="F7" s="8">
        <v>2372</v>
      </c>
    </row>
    <row r="8" spans="1:8" x14ac:dyDescent="0.25">
      <c r="A8" t="s">
        <v>77</v>
      </c>
      <c r="D8" t="s">
        <v>82</v>
      </c>
      <c r="F8" s="11">
        <v>45.49</v>
      </c>
    </row>
    <row r="9" spans="1:8" x14ac:dyDescent="0.25">
      <c r="A9" t="s">
        <v>78</v>
      </c>
      <c r="D9" t="s">
        <v>83</v>
      </c>
      <c r="F9" s="11">
        <v>17.8</v>
      </c>
    </row>
    <row r="10" spans="1:8" x14ac:dyDescent="0.25">
      <c r="A10" t="s">
        <v>84</v>
      </c>
    </row>
    <row r="11" spans="1:8" x14ac:dyDescent="0.25">
      <c r="A11" t="s">
        <v>85</v>
      </c>
      <c r="D11" t="s">
        <v>87</v>
      </c>
      <c r="F11" s="8">
        <f>F7*(F8-F9)</f>
        <v>65680.680000000008</v>
      </c>
      <c r="H11" t="s">
        <v>89</v>
      </c>
    </row>
    <row r="13" spans="1:8" x14ac:dyDescent="0.25">
      <c r="A13" s="2" t="s">
        <v>86</v>
      </c>
      <c r="D13" t="s">
        <v>88</v>
      </c>
      <c r="F13" s="13">
        <f>F6/F11</f>
        <v>0.34999637640779596</v>
      </c>
      <c r="G13" s="12" t="s">
        <v>90</v>
      </c>
    </row>
    <row r="15" spans="1:8" x14ac:dyDescent="0.25">
      <c r="A15" t="s">
        <v>91</v>
      </c>
    </row>
    <row r="16" spans="1:8" x14ac:dyDescent="0.25">
      <c r="A16" t="s">
        <v>93</v>
      </c>
    </row>
    <row r="17" spans="1:2" x14ac:dyDescent="0.25">
      <c r="A17" t="s">
        <v>92</v>
      </c>
    </row>
    <row r="18" spans="1:2" x14ac:dyDescent="0.25">
      <c r="A18" t="s">
        <v>99</v>
      </c>
    </row>
    <row r="19" spans="1:2" x14ac:dyDescent="0.25">
      <c r="A19" t="s">
        <v>94</v>
      </c>
    </row>
    <row r="21" spans="1:2" x14ac:dyDescent="0.25">
      <c r="B21" s="17"/>
    </row>
    <row r="28" spans="1:2" x14ac:dyDescent="0.25">
      <c r="A28" t="s">
        <v>95</v>
      </c>
    </row>
    <row r="29" spans="1:2" x14ac:dyDescent="0.25">
      <c r="A29" s="16" t="s">
        <v>96</v>
      </c>
    </row>
    <row r="30" spans="1:2" x14ac:dyDescent="0.25">
      <c r="A30" t="s">
        <v>97</v>
      </c>
    </row>
    <row r="32" spans="1:2" x14ac:dyDescent="0.25">
      <c r="A32" s="14"/>
    </row>
    <row r="34" spans="1:1" ht="15.75" x14ac:dyDescent="0.25">
      <c r="A34" s="15"/>
    </row>
  </sheetData>
  <phoneticPr fontId="0" type="noConversion"/>
  <hyperlinks>
    <hyperlink ref="A29" r:id="rId1" display="http://csx.com/index.cfm/about-csx/company-overview/"/>
  </hyperlinks>
  <pageMargins left="0.7" right="0.7" top="0.75" bottom="0.75" header="0.3" footer="0.3"/>
  <pageSetup orientation="portrait" r:id="rId2"/>
  <headerFooter>
    <oddHeader>&amp;CFIN620 - Financial Statement AnalysisUnit 4 - Assignment 1Special Issues in ValuationDr. Jim Miller</oddHeader>
    <oddFooter>&amp;CBruce H. King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Henry King</dc:creator>
  <cp:lastModifiedBy>Tika Hawkins</cp:lastModifiedBy>
  <cp:lastPrinted>2011-07-04T03:57:38Z</cp:lastPrinted>
  <dcterms:created xsi:type="dcterms:W3CDTF">2011-07-03T13:21:38Z</dcterms:created>
  <dcterms:modified xsi:type="dcterms:W3CDTF">2012-01-24T15:55:04Z</dcterms:modified>
</cp:coreProperties>
</file>