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915" windowWidth="15480" windowHeight="6960"/>
  </bookViews>
  <sheets>
    <sheet name="Problem 6-11" sheetId="14" r:id="rId1"/>
  </sheets>
  <calcPr calcId="125725"/>
</workbook>
</file>

<file path=xl/calcChain.xml><?xml version="1.0" encoding="utf-8"?>
<calcChain xmlns="http://schemas.openxmlformats.org/spreadsheetml/2006/main">
  <c r="G12" i="14"/>
  <c r="C63"/>
  <c r="D63"/>
  <c r="E63"/>
  <c r="F63"/>
  <c r="G63"/>
  <c r="C65"/>
  <c r="D65"/>
  <c r="E65"/>
  <c r="F65"/>
  <c r="G65"/>
  <c r="C68"/>
  <c r="D68"/>
  <c r="E68"/>
  <c r="F68"/>
  <c r="G68"/>
</calcChain>
</file>

<file path=xl/sharedStrings.xml><?xml version="1.0" encoding="utf-8"?>
<sst xmlns="http://schemas.openxmlformats.org/spreadsheetml/2006/main" count="125" uniqueCount="109">
  <si>
    <t>= Qualitative analysis or Short answer required</t>
  </si>
  <si>
    <t>Deferred long-term asset charges</t>
  </si>
  <si>
    <t>Total assets</t>
  </si>
  <si>
    <t>Liabilities</t>
  </si>
  <si>
    <t>Current Liabilities</t>
  </si>
  <si>
    <t>Accounts payable</t>
  </si>
  <si>
    <t>Short/Current long-term debt</t>
  </si>
  <si>
    <t>Other current liabilities</t>
  </si>
  <si>
    <t>Total current liabilities</t>
  </si>
  <si>
    <t>Long-term debt</t>
  </si>
  <si>
    <t>Other liabilities</t>
  </si>
  <si>
    <t>Deferred long-term liability charges</t>
  </si>
  <si>
    <t>Total Liabilities</t>
  </si>
  <si>
    <t xml:space="preserve">Stockholders' Equity </t>
  </si>
  <si>
    <t>Preferred stock</t>
  </si>
  <si>
    <t>-</t>
  </si>
  <si>
    <t>Common stock</t>
  </si>
  <si>
    <t>Retained earnings</t>
  </si>
  <si>
    <t>Treasury stock</t>
  </si>
  <si>
    <t>Capital surplus</t>
  </si>
  <si>
    <t>4,106,182  </t>
  </si>
  <si>
    <t>Other stockholders' equity</t>
  </si>
  <si>
    <t>Total stockholders' equity</t>
  </si>
  <si>
    <t>8,204,421  </t>
  </si>
  <si>
    <t>Total liabilities and stockholders' equity</t>
  </si>
  <si>
    <t>Other Financial Data</t>
  </si>
  <si>
    <t>Exploration expenses (thousands)</t>
  </si>
  <si>
    <t>Shares Outstanding (millions)</t>
  </si>
  <si>
    <t>Year-end 2004 Closing Price</t>
  </si>
  <si>
    <t>Market Capitalization (millions)</t>
  </si>
  <si>
    <t>Solution (All values in thousands)</t>
  </si>
  <si>
    <t>Average Multiple for Comps</t>
  </si>
  <si>
    <t>Burlington Resources (BR) - Actual</t>
  </si>
  <si>
    <t>Burlington Resources (BR) - 2005 Forecast</t>
  </si>
  <si>
    <t>Enterprise Value (EV)</t>
  </si>
  <si>
    <t>EBITDAX</t>
  </si>
  <si>
    <t>EV/EBITDA Multiple</t>
  </si>
  <si>
    <t>EV/EBITDAX Multiple</t>
  </si>
  <si>
    <t>P/E Multiple</t>
  </si>
  <si>
    <t>EV based on EBITDA for BR using comps</t>
  </si>
  <si>
    <t>Plus:  Cash</t>
  </si>
  <si>
    <t>Less:  Interest-bearing debt</t>
  </si>
  <si>
    <t>Equity value</t>
  </si>
  <si>
    <t>Equity value per share</t>
  </si>
  <si>
    <t>EV based on EBITDAX for BR using comps</t>
  </si>
  <si>
    <t>Equity value per share based on P/E multiple</t>
  </si>
  <si>
    <t>Enterprise Value Calculations</t>
  </si>
  <si>
    <t>Interest-bearing debt (ST&amp;LT)</t>
  </si>
  <si>
    <t>Common equity (price x shares outstanding)</t>
  </si>
  <si>
    <t>Less: Cash and equivalents</t>
  </si>
  <si>
    <t>Equals: Enterprise value</t>
  </si>
  <si>
    <t>b.</t>
  </si>
  <si>
    <t>PROBLEM 6-11</t>
  </si>
  <si>
    <t>Given</t>
  </si>
  <si>
    <t>Net income</t>
  </si>
  <si>
    <t>Solution Legend</t>
  </si>
  <si>
    <t>= Value given in problem</t>
  </si>
  <si>
    <t>= Formula/Calculation/Analysis required</t>
  </si>
  <si>
    <t xml:space="preserve">Exhibit P6-11.1 Income Statement and Balance Sheet values are in Thousands     </t>
  </si>
  <si>
    <t xml:space="preserve"> </t>
  </si>
  <si>
    <t>XTO Energy</t>
  </si>
  <si>
    <t>Chesapeake Energy</t>
  </si>
  <si>
    <t>Devon Energy</t>
  </si>
  <si>
    <t>Apache</t>
  </si>
  <si>
    <t>Burlington Resources</t>
  </si>
  <si>
    <t>Ticker</t>
  </si>
  <si>
    <t>XTO</t>
  </si>
  <si>
    <t>CHK</t>
  </si>
  <si>
    <t>DVN</t>
  </si>
  <si>
    <t>APA</t>
  </si>
  <si>
    <t>BR</t>
  </si>
  <si>
    <t>PERIOD ENDING</t>
  </si>
  <si>
    <t>Income Statement ($000)</t>
  </si>
  <si>
    <t>Total Revenue</t>
  </si>
  <si>
    <t>Cost of revenue</t>
  </si>
  <si>
    <t>Gross Profit</t>
  </si>
  <si>
    <t>Operating Expenses</t>
  </si>
  <si>
    <t>Selling, general, and administrative</t>
  </si>
  <si>
    <t>Depreciation, depleletion, and amortization</t>
  </si>
  <si>
    <t>Others</t>
  </si>
  <si>
    <t>Operating income or loss</t>
  </si>
  <si>
    <t>Income from Continuing Operations</t>
  </si>
  <si>
    <t>Total other income/expenses (net)</t>
  </si>
  <si>
    <t>-  </t>
  </si>
  <si>
    <t>Earnings before interest and taxes</t>
  </si>
  <si>
    <t>Interest expense</t>
  </si>
  <si>
    <t>Income before tax</t>
  </si>
  <si>
    <t>Income tax expense</t>
  </si>
  <si>
    <t>Net income from continuing operations</t>
  </si>
  <si>
    <t>Nonrecurring Events</t>
  </si>
  <si>
    <t>Effect of accounting changes</t>
  </si>
  <si>
    <t>Preferred stock  and other adjustments</t>
  </si>
  <si>
    <t>Net income applicable to common shares</t>
  </si>
  <si>
    <t>Balance Sheet ($000)</t>
  </si>
  <si>
    <t>Assets</t>
  </si>
  <si>
    <t>Current Assets</t>
  </si>
  <si>
    <t>Cash and cash equivalents</t>
  </si>
  <si>
    <t>Short-term investments</t>
  </si>
  <si>
    <t>Net receivables</t>
  </si>
  <si>
    <t>Inventory</t>
  </si>
  <si>
    <t>Other current assets</t>
  </si>
  <si>
    <t>Total current assets</t>
  </si>
  <si>
    <t>Long-term investments</t>
  </si>
  <si>
    <t>Property, plant, and equipment</t>
  </si>
  <si>
    <t>Goodwill</t>
  </si>
  <si>
    <t>Other assets</t>
  </si>
  <si>
    <t>EBITDA</t>
  </si>
  <si>
    <t>a.</t>
  </si>
  <si>
    <t>c.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</si>
</sst>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78" formatCode="_(* #,##0.0_);_(* \(#,##0.0\);_(* &quot;-&quot;?_);_(@_)"/>
  </numFmts>
  <fonts count="11">
    <font>
      <sz val="10"/>
      <name val="Arial"/>
    </font>
    <font>
      <sz val="10"/>
      <name val="Arial"/>
    </font>
    <font>
      <b/>
      <sz val="10"/>
      <name val="Arial"/>
    </font>
    <font>
      <b/>
      <sz val="12"/>
      <color indexed="9"/>
      <name val="Arial"/>
    </font>
    <font>
      <b/>
      <sz val="11"/>
      <color indexed="9"/>
      <name val="Arial"/>
    </font>
    <font>
      <sz val="11"/>
      <color indexed="9"/>
      <name val="Arial"/>
    </font>
    <font>
      <sz val="8"/>
      <name val="Arial"/>
    </font>
    <font>
      <b/>
      <sz val="11"/>
      <name val="Arial"/>
      <family val="2"/>
    </font>
    <font>
      <sz val="11"/>
      <name val="Arial"/>
    </font>
    <font>
      <b/>
      <sz val="11"/>
      <color indexed="9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2" borderId="12" xfId="0" applyFill="1" applyBorder="1"/>
    <xf numFmtId="0" fontId="0" fillId="3" borderId="12" xfId="0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5" fontId="1" fillId="0" borderId="0" xfId="0" applyNumberFormat="1" applyFont="1" applyFill="1" applyBorder="1" applyAlignment="1">
      <alignment horizontal="right" vertical="top" wrapText="1"/>
    </xf>
    <xf numFmtId="15" fontId="1" fillId="0" borderId="4" xfId="0" applyNumberFormat="1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vertical="top" wrapText="1"/>
    </xf>
    <xf numFmtId="15" fontId="2" fillId="4" borderId="0" xfId="0" applyNumberFormat="1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vertical="top" wrapText="1"/>
    </xf>
    <xf numFmtId="41" fontId="2" fillId="2" borderId="0" xfId="0" applyNumberFormat="1" applyFont="1" applyFill="1" applyBorder="1" applyAlignment="1">
      <alignment horizontal="right" vertical="top" wrapText="1"/>
    </xf>
    <xf numFmtId="41" fontId="2" fillId="2" borderId="4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41" fontId="1" fillId="2" borderId="0" xfId="0" applyNumberFormat="1" applyFont="1" applyFill="1" applyBorder="1" applyAlignment="1">
      <alignment horizontal="right" vertical="top" wrapText="1"/>
    </xf>
    <xf numFmtId="41" fontId="1" fillId="2" borderId="4" xfId="0" applyNumberFormat="1" applyFont="1" applyFill="1" applyBorder="1" applyAlignment="1">
      <alignment horizontal="right" vertical="top" wrapText="1"/>
    </xf>
    <xf numFmtId="41" fontId="1" fillId="2" borderId="0" xfId="0" applyNumberFormat="1" applyFont="1" applyFill="1" applyBorder="1" applyAlignment="1">
      <alignment vertical="top" wrapText="1"/>
    </xf>
    <xf numFmtId="41" fontId="1" fillId="2" borderId="4" xfId="0" applyNumberFormat="1" applyFont="1" applyFill="1" applyBorder="1" applyAlignment="1">
      <alignment vertical="top" wrapText="1"/>
    </xf>
    <xf numFmtId="41" fontId="1" fillId="2" borderId="0" xfId="0" applyNumberFormat="1" applyFont="1" applyFill="1" applyBorder="1" applyAlignment="1">
      <alignment horizontal="right" vertical="top" wrapText="1" readingOrder="2"/>
    </xf>
    <xf numFmtId="41" fontId="2" fillId="4" borderId="0" xfId="0" applyNumberFormat="1" applyFont="1" applyFill="1" applyBorder="1" applyAlignment="1">
      <alignment vertical="top" wrapText="1"/>
    </xf>
    <xf numFmtId="41" fontId="1" fillId="4" borderId="0" xfId="0" applyNumberFormat="1" applyFont="1" applyFill="1" applyBorder="1" applyAlignment="1">
      <alignment vertical="top" wrapText="1"/>
    </xf>
    <xf numFmtId="41" fontId="1" fillId="4" borderId="4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1" fontId="2" fillId="4" borderId="0" xfId="0" applyNumberFormat="1" applyFont="1" applyFill="1" applyBorder="1" applyAlignment="1">
      <alignment horizontal="right" vertical="top" wrapText="1"/>
    </xf>
    <xf numFmtId="41" fontId="2" fillId="4" borderId="4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178" fontId="1" fillId="2" borderId="0" xfId="0" applyNumberFormat="1" applyFont="1" applyFill="1" applyBorder="1" applyAlignment="1">
      <alignment vertical="top" wrapText="1"/>
    </xf>
    <xf numFmtId="178" fontId="1" fillId="2" borderId="4" xfId="0" applyNumberFormat="1" applyFont="1" applyFill="1" applyBorder="1" applyAlignment="1">
      <alignment vertical="top" wrapText="1"/>
    </xf>
    <xf numFmtId="44" fontId="1" fillId="2" borderId="0" xfId="0" applyNumberFormat="1" applyFont="1" applyFill="1" applyBorder="1" applyAlignment="1">
      <alignment vertical="top" wrapText="1"/>
    </xf>
    <xf numFmtId="44" fontId="1" fillId="2" borderId="4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4" fontId="1" fillId="2" borderId="1" xfId="0" applyNumberFormat="1" applyFont="1" applyFill="1" applyBorder="1" applyAlignment="1">
      <alignment vertical="top" wrapText="1"/>
    </xf>
    <xf numFmtId="44" fontId="1" fillId="2" borderId="5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2" fontId="1" fillId="3" borderId="0" xfId="0" applyNumberFormat="1" applyFont="1" applyFill="1" applyBorder="1" applyAlignment="1">
      <alignment horizontal="right" vertical="top" wrapText="1"/>
    </xf>
    <xf numFmtId="42" fontId="1" fillId="0" borderId="0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41" fontId="1" fillId="3" borderId="0" xfId="0" applyNumberFormat="1" applyFont="1" applyFill="1" applyBorder="1" applyAlignment="1">
      <alignment horizontal="right" vertical="top" wrapText="1"/>
    </xf>
    <xf numFmtId="41" fontId="1" fillId="0" borderId="0" xfId="0" applyNumberFormat="1" applyFont="1" applyBorder="1" applyAlignment="1">
      <alignment horizontal="right" vertical="top" wrapText="1"/>
    </xf>
    <xf numFmtId="41" fontId="2" fillId="3" borderId="4" xfId="0" applyNumberFormat="1" applyFont="1" applyFill="1" applyBorder="1" applyAlignment="1">
      <alignment horizontal="right" vertical="top" wrapText="1"/>
    </xf>
    <xf numFmtId="4" fontId="1" fillId="3" borderId="0" xfId="0" applyNumberFormat="1" applyFont="1" applyFill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3" borderId="0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44" fontId="2" fillId="3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44" fontId="2" fillId="3" borderId="9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5" borderId="15" xfId="0" applyFont="1" applyFill="1" applyBorder="1"/>
    <xf numFmtId="0" fontId="10" fillId="0" borderId="16" xfId="0" quotePrefix="1" applyFont="1" applyBorder="1" applyAlignment="1"/>
    <xf numFmtId="0" fontId="10" fillId="0" borderId="14" xfId="0" quotePrefix="1" applyFont="1" applyBorder="1" applyAlignment="1"/>
    <xf numFmtId="0" fontId="3" fillId="4" borderId="0" xfId="0" applyFont="1" applyFill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0" fillId="0" borderId="0" xfId="0" quotePrefix="1" applyFont="1" applyBorder="1" applyAlignment="1">
      <alignment horizontal="left" vertical="center"/>
    </xf>
    <xf numFmtId="0" fontId="10" fillId="0" borderId="13" xfId="0" quotePrefix="1" applyFont="1" applyBorder="1" applyAlignment="1">
      <alignment horizontal="left" vertical="center"/>
    </xf>
    <xf numFmtId="0" fontId="0" fillId="5" borderId="4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vertical="top" wrapText="1"/>
    </xf>
    <xf numFmtId="0" fontId="0" fillId="5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2A53B"/>
      <rgbColor rgb="00FFFFFF"/>
      <rgbColor rgb="00FFFFCC"/>
      <rgbColor rgb="0000FF00"/>
      <rgbColor rgb="000000FF"/>
      <rgbColor rgb="00FFFF00"/>
      <rgbColor rgb="00FFFF6B"/>
      <rgbColor rgb="0000FFFF"/>
      <rgbColor rgb="00D8E7BB"/>
      <rgbColor rgb="00008000"/>
      <rgbColor rgb="00000080"/>
      <rgbColor rgb="00808000"/>
      <rgbColor rgb="00800080"/>
      <rgbColor rgb="00008080"/>
      <rgbColor rgb="00C0C0C0"/>
      <rgbColor rgb="00808080"/>
      <rgbColor rgb="0082A53B"/>
      <rgbColor rgb="00D8E7B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66</xdr:row>
      <xdr:rowOff>66675</xdr:rowOff>
    </xdr:from>
    <xdr:to>
      <xdr:col>8</xdr:col>
      <xdr:colOff>304800</xdr:colOff>
      <xdr:row>66</xdr:row>
      <xdr:rowOff>76200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 flipH="1">
          <a:off x="7077075" y="10791825"/>
          <a:ext cx="1066800" cy="9525"/>
        </a:xfrm>
        <a:prstGeom prst="line">
          <a:avLst/>
        </a:prstGeom>
        <a:noFill/>
        <a:ln w="28575">
          <a:solidFill>
            <a:srgbClr val="82A53B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409575</xdr:colOff>
      <xdr:row>65</xdr:row>
      <xdr:rowOff>9525</xdr:rowOff>
    </xdr:from>
    <xdr:to>
      <xdr:col>10</xdr:col>
      <xdr:colOff>381000</xdr:colOff>
      <xdr:row>67</xdr:row>
      <xdr:rowOff>85725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7400925" y="10582275"/>
          <a:ext cx="2619375" cy="381000"/>
        </a:xfrm>
        <a:prstGeom prst="rect">
          <a:avLst/>
        </a:prstGeom>
        <a:solidFill>
          <a:srgbClr val="FFFFCC"/>
        </a:solidFill>
        <a:ln w="28575">
          <a:solidFill>
            <a:srgbClr val="82A53B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is not the year-end price for BR. It is an estimate based on the 2004 price range.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11"/>
  <sheetViews>
    <sheetView tabSelected="1" workbookViewId="0">
      <selection activeCell="I71" sqref="I71"/>
    </sheetView>
  </sheetViews>
  <sheetFormatPr defaultColWidth="8.85546875" defaultRowHeight="12" customHeight="1"/>
  <cols>
    <col min="1" max="1" width="3.7109375" style="7" customWidth="1"/>
    <col min="2" max="2" width="41.140625" style="7" customWidth="1"/>
    <col min="3" max="7" width="12" style="7" customWidth="1"/>
    <col min="8" max="8" width="12.7109375" style="7" customWidth="1"/>
    <col min="9" max="9" width="12" style="7" customWidth="1"/>
    <col min="10" max="10" width="15" style="7" customWidth="1"/>
    <col min="11" max="11" width="23" style="7" customWidth="1"/>
    <col min="12" max="16" width="15" style="7" customWidth="1"/>
    <col min="17" max="17" width="10.7109375" style="7" customWidth="1"/>
    <col min="18" max="35" width="9.140625" style="7" customWidth="1"/>
    <col min="36" max="16384" width="8.85546875" style="7"/>
  </cols>
  <sheetData>
    <row r="2" spans="2:17" ht="36" customHeight="1">
      <c r="B2" s="80" t="s">
        <v>52</v>
      </c>
      <c r="C2" s="98"/>
      <c r="D2" s="98"/>
      <c r="E2" s="98"/>
      <c r="F2" s="98"/>
      <c r="G2" s="98"/>
      <c r="H2" s="98"/>
      <c r="I2" s="98"/>
      <c r="J2" s="6"/>
      <c r="K2" s="6"/>
      <c r="L2" s="6"/>
      <c r="M2" s="6"/>
      <c r="N2" s="6"/>
      <c r="O2" s="6"/>
      <c r="P2" s="6"/>
      <c r="Q2" s="6"/>
    </row>
    <row r="4" spans="2:17" ht="18" customHeight="1">
      <c r="B4" s="102" t="s">
        <v>53</v>
      </c>
      <c r="C4" s="103"/>
      <c r="D4" s="103"/>
      <c r="E4" s="103"/>
      <c r="F4" s="103"/>
      <c r="G4" s="104"/>
    </row>
    <row r="5" spans="2:17" s="8" customFormat="1" ht="18" customHeight="1" thickBot="1">
      <c r="B5" s="99" t="s">
        <v>58</v>
      </c>
      <c r="C5" s="100"/>
      <c r="D5" s="100"/>
      <c r="E5" s="100"/>
      <c r="F5" s="100"/>
      <c r="G5" s="101"/>
    </row>
    <row r="6" spans="2:17" s="10" customFormat="1" ht="28.5" customHeight="1">
      <c r="B6" s="9" t="s">
        <v>59</v>
      </c>
      <c r="C6" s="4" t="s">
        <v>60</v>
      </c>
      <c r="D6" s="4" t="s">
        <v>61</v>
      </c>
      <c r="E6" s="4" t="s">
        <v>62</v>
      </c>
      <c r="F6" s="4" t="s">
        <v>63</v>
      </c>
      <c r="G6" s="5" t="s">
        <v>64</v>
      </c>
      <c r="I6" s="85" t="s">
        <v>55</v>
      </c>
      <c r="J6" s="86"/>
      <c r="K6" s="86"/>
      <c r="L6" s="87"/>
    </row>
    <row r="7" spans="2:17" ht="12" customHeight="1">
      <c r="B7" s="11" t="s">
        <v>65</v>
      </c>
      <c r="C7" s="12" t="s">
        <v>66</v>
      </c>
      <c r="D7" s="12" t="s">
        <v>67</v>
      </c>
      <c r="E7" s="12" t="s">
        <v>68</v>
      </c>
      <c r="F7" s="12" t="s">
        <v>69</v>
      </c>
      <c r="G7" s="13" t="s">
        <v>70</v>
      </c>
      <c r="I7" s="2"/>
      <c r="J7" s="88" t="s">
        <v>56</v>
      </c>
      <c r="K7" s="88"/>
      <c r="L7" s="89"/>
    </row>
    <row r="8" spans="2:17" ht="12" customHeight="1">
      <c r="B8" s="11" t="s">
        <v>71</v>
      </c>
      <c r="C8" s="14">
        <v>38352</v>
      </c>
      <c r="D8" s="14">
        <v>38352</v>
      </c>
      <c r="E8" s="14">
        <v>38352</v>
      </c>
      <c r="F8" s="14">
        <v>38352</v>
      </c>
      <c r="G8" s="15">
        <v>38352</v>
      </c>
      <c r="I8" s="3"/>
      <c r="J8" s="88" t="s">
        <v>57</v>
      </c>
      <c r="K8" s="88"/>
      <c r="L8" s="89"/>
    </row>
    <row r="9" spans="2:17" ht="12" customHeight="1" thickBot="1">
      <c r="B9" s="16" t="s">
        <v>72</v>
      </c>
      <c r="C9" s="17"/>
      <c r="D9" s="17"/>
      <c r="E9" s="17"/>
      <c r="F9" s="17"/>
      <c r="G9" s="18"/>
      <c r="I9" s="77"/>
      <c r="J9" s="78" t="s">
        <v>0</v>
      </c>
      <c r="K9" s="78"/>
      <c r="L9" s="79"/>
    </row>
    <row r="10" spans="2:17" ht="12" customHeight="1">
      <c r="B10" s="11" t="s">
        <v>73</v>
      </c>
      <c r="C10" s="19">
        <v>1947601</v>
      </c>
      <c r="D10" s="19">
        <v>2709268</v>
      </c>
      <c r="E10" s="19">
        <v>9189000</v>
      </c>
      <c r="F10" s="19">
        <v>5332577</v>
      </c>
      <c r="G10" s="20">
        <v>5618000</v>
      </c>
      <c r="I10"/>
      <c r="J10"/>
      <c r="K10"/>
      <c r="L10"/>
    </row>
    <row r="11" spans="2:17" ht="12" customHeight="1">
      <c r="B11" s="21" t="s">
        <v>74</v>
      </c>
      <c r="C11" s="22">
        <v>436998</v>
      </c>
      <c r="D11" s="22">
        <v>204821</v>
      </c>
      <c r="E11" s="22">
        <v>1535000</v>
      </c>
      <c r="F11" s="22">
        <v>946639</v>
      </c>
      <c r="G11" s="23">
        <v>1040000</v>
      </c>
      <c r="I11"/>
      <c r="J11"/>
      <c r="K11"/>
      <c r="L11"/>
    </row>
    <row r="12" spans="2:17" ht="12" customHeight="1">
      <c r="B12" s="11" t="s">
        <v>75</v>
      </c>
      <c r="C12" s="19">
        <v>1510603</v>
      </c>
      <c r="D12" s="19">
        <v>2504447</v>
      </c>
      <c r="E12" s="19">
        <v>7654000</v>
      </c>
      <c r="F12" s="19">
        <v>4385938</v>
      </c>
      <c r="G12" s="20">
        <f>G10-G11</f>
        <v>4578000</v>
      </c>
      <c r="I12"/>
      <c r="J12"/>
      <c r="K12"/>
      <c r="L12"/>
    </row>
    <row r="13" spans="2:17" ht="12" customHeight="1">
      <c r="B13" s="11" t="s">
        <v>76</v>
      </c>
      <c r="C13" s="24"/>
      <c r="D13" s="24"/>
      <c r="E13" s="24"/>
      <c r="F13" s="24"/>
      <c r="G13" s="25"/>
    </row>
    <row r="14" spans="2:17" ht="12" customHeight="1">
      <c r="B14" s="21" t="s">
        <v>77</v>
      </c>
      <c r="C14" s="22">
        <v>165092</v>
      </c>
      <c r="D14" s="22">
        <v>896290</v>
      </c>
      <c r="E14" s="22">
        <v>1616000</v>
      </c>
      <c r="F14" s="22">
        <v>173194</v>
      </c>
      <c r="G14" s="23">
        <v>215000</v>
      </c>
    </row>
    <row r="15" spans="2:17" ht="12" customHeight="1">
      <c r="B15" s="21" t="s">
        <v>78</v>
      </c>
      <c r="C15" s="22">
        <v>414400</v>
      </c>
      <c r="D15" s="22">
        <v>615822</v>
      </c>
      <c r="E15" s="26">
        <v>2334000</v>
      </c>
      <c r="F15" s="22">
        <v>1270683</v>
      </c>
      <c r="G15" s="23">
        <v>1137000</v>
      </c>
    </row>
    <row r="16" spans="2:17" ht="12" customHeight="1">
      <c r="B16" s="21" t="s">
        <v>79</v>
      </c>
      <c r="C16" s="22">
        <v>11830</v>
      </c>
      <c r="D16" s="22">
        <v>0</v>
      </c>
      <c r="E16" s="26">
        <v>0</v>
      </c>
      <c r="F16" s="22">
        <v>162493</v>
      </c>
      <c r="G16" s="23">
        <v>640000</v>
      </c>
    </row>
    <row r="17" spans="2:22" ht="12" customHeight="1">
      <c r="B17" s="11" t="s">
        <v>80</v>
      </c>
      <c r="C17" s="19">
        <v>919281</v>
      </c>
      <c r="D17" s="19">
        <v>992335</v>
      </c>
      <c r="E17" s="19">
        <v>3704000</v>
      </c>
      <c r="F17" s="19">
        <v>2779568</v>
      </c>
      <c r="G17" s="20">
        <v>2586000</v>
      </c>
    </row>
    <row r="18" spans="2:22" ht="12" customHeight="1">
      <c r="B18" s="11" t="s">
        <v>81</v>
      </c>
      <c r="C18" s="24"/>
      <c r="D18" s="24"/>
      <c r="E18" s="24"/>
      <c r="F18" s="24"/>
      <c r="G18" s="25"/>
    </row>
    <row r="19" spans="2:22" ht="12" customHeight="1">
      <c r="B19" s="21" t="s">
        <v>82</v>
      </c>
      <c r="C19" s="22" t="s">
        <v>83</v>
      </c>
      <c r="D19" s="22">
        <v>-20081</v>
      </c>
      <c r="E19" s="22">
        <v>64000</v>
      </c>
      <c r="F19" s="22">
        <v>857</v>
      </c>
      <c r="G19" s="23">
        <v>0</v>
      </c>
    </row>
    <row r="20" spans="2:22" ht="12" customHeight="1">
      <c r="B20" s="21" t="s">
        <v>84</v>
      </c>
      <c r="C20" s="22">
        <v>919281</v>
      </c>
      <c r="D20" s="22">
        <v>972254</v>
      </c>
      <c r="E20" s="22">
        <v>3768000</v>
      </c>
      <c r="F20" s="22">
        <v>2780425</v>
      </c>
      <c r="G20" s="23">
        <v>2586000</v>
      </c>
    </row>
    <row r="21" spans="2:22" ht="12" customHeight="1">
      <c r="B21" s="21" t="s">
        <v>85</v>
      </c>
      <c r="C21" s="22">
        <v>93661</v>
      </c>
      <c r="D21" s="22">
        <v>167328</v>
      </c>
      <c r="E21" s="22">
        <v>475000</v>
      </c>
      <c r="F21" s="22">
        <v>117342</v>
      </c>
      <c r="G21" s="23">
        <v>282000</v>
      </c>
    </row>
    <row r="22" spans="2:22" ht="12" customHeight="1">
      <c r="B22" s="21" t="s">
        <v>86</v>
      </c>
      <c r="C22" s="22">
        <v>825620</v>
      </c>
      <c r="D22" s="22">
        <v>804926</v>
      </c>
      <c r="E22" s="22">
        <v>3293000</v>
      </c>
      <c r="F22" s="22">
        <v>2663083</v>
      </c>
      <c r="G22" s="23">
        <v>2304000</v>
      </c>
    </row>
    <row r="23" spans="2:22" ht="12" customHeight="1">
      <c r="B23" s="21" t="s">
        <v>87</v>
      </c>
      <c r="C23" s="22">
        <v>317738</v>
      </c>
      <c r="D23" s="22">
        <v>289771</v>
      </c>
      <c r="E23" s="22">
        <v>1107000</v>
      </c>
      <c r="F23" s="22">
        <v>993012</v>
      </c>
      <c r="G23" s="23">
        <v>777000</v>
      </c>
    </row>
    <row r="24" spans="2:22" ht="12" customHeight="1">
      <c r="B24" s="11" t="s">
        <v>88</v>
      </c>
      <c r="C24" s="22">
        <v>507882</v>
      </c>
      <c r="D24" s="22">
        <v>515155</v>
      </c>
      <c r="E24" s="22">
        <v>2186000</v>
      </c>
      <c r="F24" s="22">
        <v>1670071</v>
      </c>
      <c r="G24" s="23">
        <v>1527000</v>
      </c>
    </row>
    <row r="25" spans="2:22" ht="12" customHeight="1">
      <c r="B25" s="11" t="s">
        <v>89</v>
      </c>
      <c r="C25" s="24"/>
      <c r="D25" s="24"/>
      <c r="E25" s="24"/>
      <c r="F25" s="24"/>
      <c r="G25" s="25"/>
    </row>
    <row r="26" spans="2:22" ht="12" customHeight="1">
      <c r="B26" s="21" t="s">
        <v>90</v>
      </c>
      <c r="C26" s="22">
        <v>0</v>
      </c>
      <c r="D26" s="22">
        <v>0</v>
      </c>
      <c r="E26" s="22">
        <v>0</v>
      </c>
      <c r="F26" s="22">
        <v>-1317</v>
      </c>
      <c r="G26" s="23">
        <v>0</v>
      </c>
    </row>
    <row r="27" spans="2:22" ht="12" customHeight="1">
      <c r="B27" s="11" t="s">
        <v>54</v>
      </c>
      <c r="C27" s="19">
        <v>507882</v>
      </c>
      <c r="D27" s="19">
        <v>515155</v>
      </c>
      <c r="E27" s="19">
        <v>2186000</v>
      </c>
      <c r="F27" s="19">
        <v>1668754</v>
      </c>
      <c r="G27" s="20">
        <v>1527000</v>
      </c>
    </row>
    <row r="28" spans="2:22" ht="12" customHeight="1">
      <c r="B28" s="21" t="s">
        <v>91</v>
      </c>
      <c r="C28" s="22">
        <v>0</v>
      </c>
      <c r="D28" s="22">
        <v>0</v>
      </c>
      <c r="E28" s="22">
        <v>-10000</v>
      </c>
      <c r="F28" s="22">
        <v>-5680</v>
      </c>
      <c r="G28" s="23">
        <v>0</v>
      </c>
    </row>
    <row r="29" spans="2:22" ht="12" customHeight="1">
      <c r="B29" s="11" t="s">
        <v>92</v>
      </c>
      <c r="C29" s="19">
        <v>507882</v>
      </c>
      <c r="D29" s="19">
        <v>515155</v>
      </c>
      <c r="E29" s="19">
        <v>2176000</v>
      </c>
      <c r="F29" s="19">
        <v>1663074</v>
      </c>
      <c r="G29" s="20">
        <v>1527000</v>
      </c>
    </row>
    <row r="30" spans="2:22" ht="12" customHeight="1">
      <c r="B30" s="16" t="s">
        <v>93</v>
      </c>
      <c r="C30" s="27"/>
      <c r="D30" s="28"/>
      <c r="E30" s="28"/>
      <c r="F30" s="28"/>
      <c r="G30" s="29"/>
    </row>
    <row r="31" spans="2:22" ht="12" customHeight="1">
      <c r="B31" s="16" t="s">
        <v>94</v>
      </c>
      <c r="C31" s="27"/>
      <c r="D31" s="27"/>
      <c r="E31" s="27"/>
      <c r="F31" s="27"/>
      <c r="G31" s="29"/>
      <c r="R31" s="30"/>
      <c r="S31" s="31"/>
      <c r="T31" s="31"/>
      <c r="U31" s="31"/>
      <c r="V31" s="31"/>
    </row>
    <row r="32" spans="2:22" ht="12" customHeight="1">
      <c r="B32" s="16" t="s">
        <v>95</v>
      </c>
      <c r="C32" s="27"/>
      <c r="D32" s="28"/>
      <c r="E32" s="28"/>
      <c r="F32" s="28"/>
      <c r="G32" s="29"/>
      <c r="R32" s="31"/>
      <c r="S32" s="31"/>
      <c r="T32" s="31"/>
      <c r="U32" s="31"/>
      <c r="V32" s="31"/>
    </row>
    <row r="33" spans="2:22" ht="12" customHeight="1">
      <c r="B33" s="21" t="s">
        <v>96</v>
      </c>
      <c r="C33" s="22">
        <v>9700</v>
      </c>
      <c r="D33" s="22">
        <v>6896</v>
      </c>
      <c r="E33" s="22">
        <v>1152000</v>
      </c>
      <c r="F33" s="22">
        <v>111093</v>
      </c>
      <c r="G33" s="23">
        <v>2179000</v>
      </c>
      <c r="R33" s="31"/>
      <c r="S33" s="31"/>
      <c r="T33" s="31"/>
      <c r="U33" s="31"/>
      <c r="V33" s="31"/>
    </row>
    <row r="34" spans="2:22" ht="12" customHeight="1">
      <c r="B34" s="21" t="s">
        <v>97</v>
      </c>
      <c r="C34" s="22">
        <v>14713</v>
      </c>
      <c r="D34" s="22">
        <v>51061</v>
      </c>
      <c r="E34" s="22">
        <v>968000</v>
      </c>
      <c r="F34" s="22">
        <v>0</v>
      </c>
      <c r="G34" s="23">
        <v>0</v>
      </c>
      <c r="R34" s="31"/>
      <c r="S34" s="31"/>
      <c r="T34" s="31"/>
      <c r="U34" s="31"/>
      <c r="V34" s="31"/>
    </row>
    <row r="35" spans="2:22" ht="12" customHeight="1">
      <c r="B35" s="21" t="s">
        <v>98</v>
      </c>
      <c r="C35" s="22">
        <v>364836</v>
      </c>
      <c r="D35" s="22">
        <v>477436</v>
      </c>
      <c r="E35" s="22">
        <v>1320000</v>
      </c>
      <c r="F35" s="22">
        <v>1022625</v>
      </c>
      <c r="G35" s="23">
        <v>994000</v>
      </c>
      <c r="R35" s="31"/>
      <c r="S35" s="31"/>
      <c r="T35" s="31"/>
      <c r="U35" s="31"/>
      <c r="V35" s="31"/>
    </row>
    <row r="36" spans="2:22" ht="12" customHeight="1">
      <c r="B36" s="21" t="s">
        <v>99</v>
      </c>
      <c r="C36" s="22">
        <v>0</v>
      </c>
      <c r="D36" s="22">
        <v>32147</v>
      </c>
      <c r="E36" s="22" t="s">
        <v>83</v>
      </c>
      <c r="F36" s="22">
        <v>157293</v>
      </c>
      <c r="G36" s="23">
        <v>124000</v>
      </c>
      <c r="R36" s="31"/>
      <c r="S36" s="31"/>
      <c r="T36" s="31"/>
      <c r="U36" s="31"/>
      <c r="V36" s="31"/>
    </row>
    <row r="37" spans="2:22" ht="12" customHeight="1">
      <c r="B37" s="21" t="s">
        <v>100</v>
      </c>
      <c r="C37" s="22">
        <v>47716</v>
      </c>
      <c r="D37" s="22">
        <v>0</v>
      </c>
      <c r="E37" s="22">
        <v>143000</v>
      </c>
      <c r="F37" s="22">
        <v>57771</v>
      </c>
      <c r="G37" s="23">
        <v>158000</v>
      </c>
      <c r="R37" s="30"/>
      <c r="S37" s="31"/>
      <c r="T37" s="31"/>
      <c r="U37" s="31"/>
      <c r="V37" s="31"/>
    </row>
    <row r="38" spans="2:22" ht="12" customHeight="1">
      <c r="B38" s="11" t="s">
        <v>101</v>
      </c>
      <c r="C38" s="19">
        <v>436965</v>
      </c>
      <c r="D38" s="19">
        <v>567540</v>
      </c>
      <c r="E38" s="19">
        <v>3583000</v>
      </c>
      <c r="F38" s="19">
        <v>1348782</v>
      </c>
      <c r="G38" s="20">
        <v>3455000</v>
      </c>
      <c r="R38" s="31"/>
      <c r="S38" s="31"/>
      <c r="T38" s="31"/>
      <c r="U38" s="31"/>
      <c r="V38" s="31"/>
    </row>
    <row r="39" spans="2:22" ht="12" customHeight="1">
      <c r="B39" s="21" t="s">
        <v>102</v>
      </c>
      <c r="C39" s="22">
        <v>0</v>
      </c>
      <c r="D39" s="22">
        <v>136912</v>
      </c>
      <c r="E39" s="22">
        <v>753000</v>
      </c>
      <c r="F39" s="22">
        <v>0</v>
      </c>
      <c r="G39" s="23">
        <v>0</v>
      </c>
      <c r="R39" s="31"/>
      <c r="S39" s="31"/>
      <c r="T39" s="31"/>
      <c r="U39" s="31"/>
      <c r="V39" s="31"/>
    </row>
    <row r="40" spans="2:22" ht="12" customHeight="1">
      <c r="B40" s="21" t="s">
        <v>103</v>
      </c>
      <c r="C40" s="22">
        <v>5624378</v>
      </c>
      <c r="D40" s="22">
        <v>7444384</v>
      </c>
      <c r="E40" s="22">
        <v>19346000</v>
      </c>
      <c r="F40" s="22">
        <v>13860359</v>
      </c>
      <c r="G40" s="23">
        <v>11033000</v>
      </c>
      <c r="R40" s="31"/>
      <c r="S40" s="31"/>
      <c r="T40" s="31"/>
      <c r="U40" s="31"/>
      <c r="V40" s="31"/>
    </row>
    <row r="41" spans="2:22" ht="12" customHeight="1">
      <c r="B41" s="21" t="s">
        <v>104</v>
      </c>
      <c r="C41" s="22">
        <v>0</v>
      </c>
      <c r="D41" s="22">
        <v>0</v>
      </c>
      <c r="E41" s="22">
        <v>5637000</v>
      </c>
      <c r="F41" s="22">
        <v>189252</v>
      </c>
      <c r="G41" s="23">
        <v>1054000</v>
      </c>
      <c r="R41" s="32"/>
      <c r="S41" s="32"/>
      <c r="T41" s="32"/>
      <c r="U41" s="32"/>
      <c r="V41" s="32"/>
    </row>
    <row r="42" spans="2:22" ht="12" customHeight="1">
      <c r="B42" s="21" t="s">
        <v>105</v>
      </c>
      <c r="C42" s="22">
        <v>49029</v>
      </c>
      <c r="D42" s="22">
        <v>95673</v>
      </c>
      <c r="E42" s="22">
        <v>417000</v>
      </c>
      <c r="F42" s="22">
        <v>0</v>
      </c>
      <c r="G42" s="23">
        <v>202000</v>
      </c>
      <c r="R42" s="32"/>
      <c r="S42" s="32"/>
      <c r="T42" s="32"/>
      <c r="U42" s="32"/>
      <c r="V42" s="32"/>
    </row>
    <row r="43" spans="2:22" ht="12" customHeight="1">
      <c r="B43" s="21" t="s">
        <v>1</v>
      </c>
      <c r="C43" s="22">
        <v>0</v>
      </c>
      <c r="D43" s="22">
        <v>0</v>
      </c>
      <c r="E43" s="22" t="s">
        <v>83</v>
      </c>
      <c r="F43" s="22">
        <v>104087</v>
      </c>
      <c r="G43" s="23">
        <v>0</v>
      </c>
      <c r="R43" s="32"/>
      <c r="S43" s="32"/>
      <c r="T43" s="32"/>
      <c r="U43" s="32"/>
      <c r="V43" s="32"/>
    </row>
    <row r="44" spans="2:22" ht="12" customHeight="1">
      <c r="B44" s="11" t="s">
        <v>2</v>
      </c>
      <c r="C44" s="19">
        <v>6110372</v>
      </c>
      <c r="D44" s="19">
        <v>8244509</v>
      </c>
      <c r="E44" s="19">
        <v>29736000</v>
      </c>
      <c r="F44" s="19">
        <v>15502480</v>
      </c>
      <c r="G44" s="20">
        <v>15744000</v>
      </c>
      <c r="R44" s="32"/>
      <c r="S44" s="32"/>
      <c r="T44" s="32"/>
      <c r="U44" s="32"/>
      <c r="V44" s="32"/>
    </row>
    <row r="45" spans="2:22" ht="12" customHeight="1">
      <c r="B45" s="16" t="s">
        <v>3</v>
      </c>
      <c r="C45" s="27"/>
      <c r="D45" s="27"/>
      <c r="E45" s="27"/>
      <c r="F45" s="27"/>
      <c r="G45" s="29"/>
      <c r="R45" s="32"/>
      <c r="S45" s="32"/>
      <c r="T45" s="32"/>
      <c r="U45" s="32"/>
      <c r="V45" s="32"/>
    </row>
    <row r="46" spans="2:22" ht="12" customHeight="1">
      <c r="B46" s="16" t="s">
        <v>4</v>
      </c>
      <c r="C46" s="27"/>
      <c r="D46" s="28"/>
      <c r="E46" s="28"/>
      <c r="F46" s="28"/>
      <c r="G46" s="29"/>
    </row>
    <row r="47" spans="2:22" ht="12" customHeight="1">
      <c r="B47" s="21" t="s">
        <v>5</v>
      </c>
      <c r="C47" s="22">
        <v>425173</v>
      </c>
      <c r="D47" s="22">
        <v>872539</v>
      </c>
      <c r="E47" s="22">
        <v>1722000</v>
      </c>
      <c r="F47" s="22">
        <v>1158131</v>
      </c>
      <c r="G47" s="23">
        <v>1182000</v>
      </c>
    </row>
    <row r="48" spans="2:22" ht="12" customHeight="1">
      <c r="B48" s="21" t="s">
        <v>6</v>
      </c>
      <c r="C48" s="22">
        <v>75534</v>
      </c>
      <c r="D48" s="22">
        <v>91414</v>
      </c>
      <c r="E48" s="22">
        <v>1378000</v>
      </c>
      <c r="F48" s="22">
        <v>21273</v>
      </c>
      <c r="G48" s="23">
        <v>2000</v>
      </c>
    </row>
    <row r="49" spans="2:7" ht="12" customHeight="1">
      <c r="B49" s="21" t="s">
        <v>7</v>
      </c>
      <c r="C49" s="22">
        <v>259</v>
      </c>
      <c r="D49" s="22">
        <v>0</v>
      </c>
      <c r="E49" s="22">
        <v>0</v>
      </c>
      <c r="F49" s="22">
        <v>103487</v>
      </c>
      <c r="G49" s="23">
        <v>415000</v>
      </c>
    </row>
    <row r="50" spans="2:7" ht="12" customHeight="1">
      <c r="B50" s="11" t="s">
        <v>8</v>
      </c>
      <c r="C50" s="19">
        <v>500966</v>
      </c>
      <c r="D50" s="19">
        <v>963953</v>
      </c>
      <c r="E50" s="19">
        <v>3100000</v>
      </c>
      <c r="F50" s="19">
        <v>1282891</v>
      </c>
      <c r="G50" s="20">
        <v>1599000</v>
      </c>
    </row>
    <row r="51" spans="2:7" ht="12" customHeight="1">
      <c r="B51" s="21" t="s">
        <v>9</v>
      </c>
      <c r="C51" s="22">
        <v>2053911</v>
      </c>
      <c r="D51" s="22">
        <v>3076405</v>
      </c>
      <c r="E51" s="22">
        <v>7796000</v>
      </c>
      <c r="F51" s="22">
        <v>2619807</v>
      </c>
      <c r="G51" s="23">
        <v>3887000</v>
      </c>
    </row>
    <row r="52" spans="2:7" ht="12" customHeight="1">
      <c r="B52" s="21" t="s">
        <v>10</v>
      </c>
      <c r="C52" s="22">
        <v>199753</v>
      </c>
      <c r="D52" s="22">
        <v>107395</v>
      </c>
      <c r="E52" s="22">
        <v>366000</v>
      </c>
      <c r="F52" s="22">
        <v>1022880</v>
      </c>
      <c r="G52" s="23">
        <v>851000</v>
      </c>
    </row>
    <row r="53" spans="2:7" ht="12" customHeight="1">
      <c r="B53" s="21" t="s">
        <v>11</v>
      </c>
      <c r="C53" s="22">
        <v>756369</v>
      </c>
      <c r="D53" s="22">
        <v>933873</v>
      </c>
      <c r="E53" s="22">
        <v>4800000</v>
      </c>
      <c r="F53" s="22">
        <v>2372481</v>
      </c>
      <c r="G53" s="23">
        <v>2396000</v>
      </c>
    </row>
    <row r="54" spans="2:7" ht="12" customHeight="1">
      <c r="B54" s="11" t="s">
        <v>12</v>
      </c>
      <c r="C54" s="19">
        <v>3510999</v>
      </c>
      <c r="D54" s="19">
        <v>5081626</v>
      </c>
      <c r="E54" s="19">
        <v>16062000</v>
      </c>
      <c r="F54" s="19">
        <v>7298059</v>
      </c>
      <c r="G54" s="20">
        <v>8733000</v>
      </c>
    </row>
    <row r="55" spans="2:7" ht="12" customHeight="1">
      <c r="B55" s="16" t="s">
        <v>13</v>
      </c>
      <c r="C55" s="27"/>
      <c r="D55" s="27"/>
      <c r="E55" s="27"/>
      <c r="F55" s="27"/>
      <c r="G55" s="29"/>
    </row>
    <row r="56" spans="2:7" ht="12" customHeight="1">
      <c r="B56" s="21" t="s">
        <v>14</v>
      </c>
      <c r="C56" s="22">
        <v>0</v>
      </c>
      <c r="D56" s="22">
        <v>490906</v>
      </c>
      <c r="E56" s="22">
        <v>1000</v>
      </c>
      <c r="F56" s="22">
        <v>98387</v>
      </c>
      <c r="G56" s="23" t="s">
        <v>15</v>
      </c>
    </row>
    <row r="57" spans="2:7" ht="12" customHeight="1">
      <c r="B57" s="21" t="s">
        <v>16</v>
      </c>
      <c r="C57" s="22">
        <v>3484</v>
      </c>
      <c r="D57" s="22">
        <v>3169</v>
      </c>
      <c r="E57" s="22">
        <v>48000</v>
      </c>
      <c r="F57" s="22">
        <v>209320</v>
      </c>
      <c r="G57" s="23">
        <v>5000</v>
      </c>
    </row>
    <row r="58" spans="2:7" ht="12" customHeight="1">
      <c r="B58" s="21" t="s">
        <v>17</v>
      </c>
      <c r="C58" s="22">
        <v>1239553</v>
      </c>
      <c r="D58" s="22">
        <v>262987</v>
      </c>
      <c r="E58" s="22">
        <v>3693000</v>
      </c>
      <c r="F58" s="22">
        <v>4017339</v>
      </c>
      <c r="G58" s="23">
        <v>4163000</v>
      </c>
    </row>
    <row r="59" spans="2:7" ht="12" customHeight="1">
      <c r="B59" s="21" t="s">
        <v>18</v>
      </c>
      <c r="C59" s="22">
        <v>-24917</v>
      </c>
      <c r="D59" s="22">
        <v>-22091</v>
      </c>
      <c r="E59" s="22">
        <v>0</v>
      </c>
      <c r="F59" s="22">
        <v>-97325</v>
      </c>
      <c r="G59" s="23">
        <v>-2208000</v>
      </c>
    </row>
    <row r="60" spans="2:7" ht="12" customHeight="1">
      <c r="B60" s="21" t="s">
        <v>19</v>
      </c>
      <c r="C60" s="22">
        <v>1410135</v>
      </c>
      <c r="D60" s="22">
        <v>2440105</v>
      </c>
      <c r="E60" s="22">
        <v>9087000</v>
      </c>
      <c r="F60" s="22" t="s">
        <v>20</v>
      </c>
      <c r="G60" s="23">
        <v>3973000</v>
      </c>
    </row>
    <row r="61" spans="2:7" ht="12" customHeight="1">
      <c r="B61" s="21" t="s">
        <v>21</v>
      </c>
      <c r="C61" s="22">
        <v>-28882</v>
      </c>
      <c r="D61" s="22">
        <v>-12193</v>
      </c>
      <c r="E61" s="22">
        <v>845000</v>
      </c>
      <c r="F61" s="22">
        <v>-129482</v>
      </c>
      <c r="G61" s="23">
        <v>1078000</v>
      </c>
    </row>
    <row r="62" spans="2:7" ht="12" customHeight="1">
      <c r="B62" s="16" t="s">
        <v>22</v>
      </c>
      <c r="C62" s="33">
        <v>2599373</v>
      </c>
      <c r="D62" s="33">
        <v>3162883</v>
      </c>
      <c r="E62" s="33">
        <v>13674000</v>
      </c>
      <c r="F62" s="33" t="s">
        <v>23</v>
      </c>
      <c r="G62" s="34">
        <v>7011000</v>
      </c>
    </row>
    <row r="63" spans="2:7" ht="12" customHeight="1">
      <c r="B63" s="16" t="s">
        <v>24</v>
      </c>
      <c r="C63" s="33">
        <f>C44</f>
        <v>6110372</v>
      </c>
      <c r="D63" s="33">
        <f>D44</f>
        <v>8244509</v>
      </c>
      <c r="E63" s="33">
        <f>E44</f>
        <v>29736000</v>
      </c>
      <c r="F63" s="33">
        <f>F44</f>
        <v>15502480</v>
      </c>
      <c r="G63" s="34">
        <f>G44</f>
        <v>15744000</v>
      </c>
    </row>
    <row r="64" spans="2:7" ht="12" customHeight="1">
      <c r="B64" s="16" t="s">
        <v>25</v>
      </c>
      <c r="C64" s="28"/>
      <c r="D64" s="28"/>
      <c r="E64" s="28"/>
      <c r="F64" s="28"/>
      <c r="G64" s="29"/>
    </row>
    <row r="65" spans="2:12" ht="12" customHeight="1">
      <c r="B65" s="35" t="s">
        <v>26</v>
      </c>
      <c r="C65" s="24">
        <f>599.5*1000</f>
        <v>599500</v>
      </c>
      <c r="D65" s="24">
        <f>184.3*1000</f>
        <v>184300</v>
      </c>
      <c r="E65" s="24">
        <f>279*1000</f>
        <v>279000</v>
      </c>
      <c r="F65" s="24">
        <f>2300*1000</f>
        <v>2300000</v>
      </c>
      <c r="G65" s="25">
        <f>258*1000</f>
        <v>258000</v>
      </c>
    </row>
    <row r="66" spans="2:12" ht="12" customHeight="1">
      <c r="B66" s="35" t="s">
        <v>27</v>
      </c>
      <c r="C66" s="36">
        <v>332.9</v>
      </c>
      <c r="D66" s="36">
        <v>253.2</v>
      </c>
      <c r="E66" s="36">
        <v>482</v>
      </c>
      <c r="F66" s="36">
        <v>327.5</v>
      </c>
      <c r="G66" s="37">
        <v>392</v>
      </c>
    </row>
    <row r="67" spans="2:12" ht="12" customHeight="1">
      <c r="B67" s="35" t="s">
        <v>28</v>
      </c>
      <c r="C67" s="38">
        <v>35.380000000000003</v>
      </c>
      <c r="D67" s="38">
        <v>16.5</v>
      </c>
      <c r="E67" s="38">
        <v>38.92</v>
      </c>
      <c r="F67" s="38">
        <v>50.57</v>
      </c>
      <c r="G67" s="39">
        <v>45</v>
      </c>
      <c r="I67" s="31"/>
      <c r="J67" s="31"/>
      <c r="K67" s="31"/>
      <c r="L67" s="31"/>
    </row>
    <row r="68" spans="2:12" ht="12" customHeight="1">
      <c r="B68" s="40" t="s">
        <v>29</v>
      </c>
      <c r="C68" s="41">
        <f>C66*C67</f>
        <v>11778.002</v>
      </c>
      <c r="D68" s="41">
        <f>D66*D67</f>
        <v>4177.8</v>
      </c>
      <c r="E68" s="41">
        <f>E66*E67</f>
        <v>18759.440000000002</v>
      </c>
      <c r="F68" s="41">
        <f>F66*F67</f>
        <v>16561.674999999999</v>
      </c>
      <c r="G68" s="42">
        <f>G66*G67</f>
        <v>17640</v>
      </c>
      <c r="I68" s="32"/>
      <c r="J68" s="32"/>
      <c r="K68" s="32"/>
      <c r="L68" s="32"/>
    </row>
    <row r="70" spans="2:12" ht="18" customHeight="1">
      <c r="B70" s="81" t="s">
        <v>30</v>
      </c>
      <c r="C70" s="82"/>
      <c r="D70" s="82"/>
      <c r="E70" s="82"/>
      <c r="F70" s="83"/>
      <c r="G70" s="83"/>
      <c r="H70" s="83"/>
      <c r="I70" s="84"/>
    </row>
    <row r="71" spans="2:12" ht="12" customHeight="1">
      <c r="B71" s="43" t="s">
        <v>107</v>
      </c>
      <c r="C71" s="44"/>
      <c r="D71" s="44"/>
      <c r="E71" s="44"/>
      <c r="F71" s="44"/>
      <c r="G71" s="44"/>
      <c r="H71" s="44"/>
      <c r="I71" s="45"/>
    </row>
    <row r="72" spans="2:12" ht="51" customHeight="1">
      <c r="B72" s="46"/>
      <c r="C72" s="47" t="s">
        <v>60</v>
      </c>
      <c r="D72" s="47" t="s">
        <v>61</v>
      </c>
      <c r="E72" s="47" t="s">
        <v>62</v>
      </c>
      <c r="F72" s="47" t="s">
        <v>63</v>
      </c>
      <c r="G72" s="47" t="s">
        <v>31</v>
      </c>
      <c r="H72" s="47" t="s">
        <v>32</v>
      </c>
      <c r="I72" s="48" t="s">
        <v>33</v>
      </c>
    </row>
    <row r="73" spans="2:12" ht="12" customHeight="1">
      <c r="B73" s="35" t="s">
        <v>34</v>
      </c>
      <c r="C73" s="49"/>
      <c r="D73" s="49"/>
      <c r="E73" s="49"/>
      <c r="F73" s="49"/>
      <c r="G73" s="50"/>
      <c r="H73" s="49"/>
      <c r="I73" s="51"/>
    </row>
    <row r="74" spans="2:12" ht="12" customHeight="1">
      <c r="B74" s="35" t="s">
        <v>106</v>
      </c>
      <c r="C74" s="52"/>
      <c r="D74" s="52"/>
      <c r="E74" s="52"/>
      <c r="F74" s="52"/>
      <c r="G74" s="53"/>
      <c r="H74" s="52"/>
      <c r="I74" s="54"/>
    </row>
    <row r="75" spans="2:12" ht="12" customHeight="1">
      <c r="B75" s="35" t="s">
        <v>35</v>
      </c>
      <c r="C75" s="52"/>
      <c r="D75" s="52"/>
      <c r="E75" s="52"/>
      <c r="F75" s="52"/>
      <c r="G75" s="53"/>
      <c r="H75" s="52"/>
      <c r="I75" s="54"/>
    </row>
    <row r="76" spans="2:12" ht="12" customHeight="1">
      <c r="B76" s="35" t="s">
        <v>36</v>
      </c>
      <c r="C76" s="55"/>
      <c r="D76" s="55"/>
      <c r="E76" s="55"/>
      <c r="F76" s="55"/>
      <c r="G76" s="55"/>
      <c r="H76" s="55"/>
      <c r="I76" s="56"/>
    </row>
    <row r="77" spans="2:12" ht="12" customHeight="1">
      <c r="B77" s="35" t="s">
        <v>37</v>
      </c>
      <c r="C77" s="55"/>
      <c r="D77" s="55"/>
      <c r="E77" s="55"/>
      <c r="F77" s="55"/>
      <c r="G77" s="55"/>
      <c r="H77" s="55"/>
      <c r="I77" s="56"/>
    </row>
    <row r="78" spans="2:12" ht="12" customHeight="1">
      <c r="B78" s="40" t="s">
        <v>38</v>
      </c>
      <c r="C78" s="66"/>
      <c r="D78" s="66"/>
      <c r="E78" s="66"/>
      <c r="F78" s="66"/>
      <c r="G78" s="66"/>
      <c r="H78" s="67"/>
      <c r="I78" s="68"/>
    </row>
    <row r="79" spans="2:12" ht="12" customHeight="1">
      <c r="B79" s="35" t="s">
        <v>39</v>
      </c>
      <c r="C79" s="52"/>
      <c r="D79" s="52"/>
      <c r="E79" s="52"/>
      <c r="F79" s="52"/>
      <c r="G79" s="52"/>
      <c r="H79" s="58"/>
      <c r="I79" s="59"/>
    </row>
    <row r="80" spans="2:12" ht="12" customHeight="1">
      <c r="B80" s="35" t="s">
        <v>40</v>
      </c>
      <c r="C80" s="52"/>
      <c r="D80" s="52"/>
      <c r="E80" s="52"/>
      <c r="F80" s="52"/>
      <c r="G80" s="52"/>
      <c r="H80" s="58"/>
      <c r="I80" s="59"/>
    </row>
    <row r="81" spans="2:9" ht="12" customHeight="1">
      <c r="B81" s="35" t="s">
        <v>41</v>
      </c>
      <c r="C81" s="52"/>
      <c r="D81" s="52"/>
      <c r="E81" s="52"/>
      <c r="F81" s="52"/>
      <c r="G81" s="52"/>
      <c r="H81" s="58"/>
      <c r="I81" s="59"/>
    </row>
    <row r="82" spans="2:9" ht="12" customHeight="1">
      <c r="B82" s="35" t="s">
        <v>42</v>
      </c>
      <c r="C82" s="52"/>
      <c r="D82" s="52"/>
      <c r="E82" s="52"/>
      <c r="F82" s="52"/>
      <c r="G82" s="52"/>
      <c r="H82" s="58"/>
      <c r="I82" s="59"/>
    </row>
    <row r="83" spans="2:9" ht="12" customHeight="1">
      <c r="B83" s="69" t="s">
        <v>43</v>
      </c>
      <c r="C83" s="70"/>
      <c r="D83" s="70"/>
      <c r="E83" s="70"/>
      <c r="F83" s="70"/>
      <c r="G83" s="70"/>
      <c r="H83" s="71"/>
      <c r="I83" s="72"/>
    </row>
    <row r="84" spans="2:9" ht="12" customHeight="1">
      <c r="B84" s="35" t="s">
        <v>44</v>
      </c>
      <c r="C84" s="60"/>
      <c r="D84" s="60"/>
      <c r="E84" s="60"/>
      <c r="F84" s="60"/>
      <c r="G84" s="60"/>
      <c r="H84" s="57"/>
      <c r="I84" s="51"/>
    </row>
    <row r="85" spans="2:9" ht="12" customHeight="1">
      <c r="B85" s="35" t="s">
        <v>40</v>
      </c>
      <c r="C85" s="60"/>
      <c r="D85" s="60"/>
      <c r="E85" s="60"/>
      <c r="F85" s="60"/>
      <c r="G85" s="60"/>
      <c r="H85" s="57"/>
      <c r="I85" s="51"/>
    </row>
    <row r="86" spans="2:9" ht="12" customHeight="1">
      <c r="B86" s="35" t="s">
        <v>41</v>
      </c>
      <c r="C86" s="60"/>
      <c r="D86" s="60"/>
      <c r="E86" s="60"/>
      <c r="F86" s="60"/>
      <c r="G86" s="60"/>
      <c r="H86" s="57"/>
      <c r="I86" s="51"/>
    </row>
    <row r="87" spans="2:9" ht="12" customHeight="1">
      <c r="B87" s="35" t="s">
        <v>42</v>
      </c>
      <c r="C87" s="60"/>
      <c r="D87" s="60"/>
      <c r="E87" s="60"/>
      <c r="F87" s="60"/>
      <c r="G87" s="60"/>
      <c r="H87" s="57"/>
      <c r="I87" s="51"/>
    </row>
    <row r="88" spans="2:9" ht="12" customHeight="1">
      <c r="B88" s="69" t="s">
        <v>43</v>
      </c>
      <c r="C88" s="70"/>
      <c r="D88" s="70"/>
      <c r="E88" s="70"/>
      <c r="F88" s="70"/>
      <c r="G88" s="70"/>
      <c r="H88" s="67"/>
      <c r="I88" s="68"/>
    </row>
    <row r="89" spans="2:9" ht="12" customHeight="1">
      <c r="B89" s="73" t="s">
        <v>45</v>
      </c>
      <c r="C89" s="74"/>
      <c r="D89" s="74"/>
      <c r="E89" s="74"/>
      <c r="F89" s="74"/>
      <c r="G89" s="74"/>
      <c r="H89" s="75"/>
      <c r="I89" s="76"/>
    </row>
    <row r="90" spans="2:9" ht="12" customHeight="1">
      <c r="B90" s="35"/>
      <c r="C90" s="58" t="s">
        <v>59</v>
      </c>
      <c r="D90" s="57"/>
      <c r="E90" s="57"/>
      <c r="F90" s="57"/>
      <c r="G90" s="57"/>
      <c r="H90" s="57"/>
      <c r="I90" s="51"/>
    </row>
    <row r="91" spans="2:9" ht="12" customHeight="1">
      <c r="B91" s="61"/>
      <c r="C91" s="105" t="s">
        <v>46</v>
      </c>
      <c r="D91" s="105"/>
      <c r="E91" s="105"/>
      <c r="F91" s="105"/>
      <c r="G91" s="105"/>
      <c r="H91" s="62"/>
      <c r="I91" s="51"/>
    </row>
    <row r="92" spans="2:9" ht="12" customHeight="1">
      <c r="B92" s="61"/>
      <c r="C92" s="1" t="s">
        <v>66</v>
      </c>
      <c r="D92" s="1" t="s">
        <v>67</v>
      </c>
      <c r="E92" s="1" t="s">
        <v>68</v>
      </c>
      <c r="F92" s="1" t="s">
        <v>69</v>
      </c>
      <c r="G92" s="1" t="s">
        <v>70</v>
      </c>
      <c r="H92" s="63"/>
      <c r="I92" s="51"/>
    </row>
    <row r="93" spans="2:9" ht="12" customHeight="1">
      <c r="B93" s="35" t="s">
        <v>47</v>
      </c>
      <c r="C93" s="49"/>
      <c r="D93" s="49"/>
      <c r="E93" s="49"/>
      <c r="F93" s="49"/>
      <c r="G93" s="49"/>
      <c r="H93" s="63"/>
      <c r="I93" s="51"/>
    </row>
    <row r="94" spans="2:9" ht="12" customHeight="1">
      <c r="B94" s="35" t="s">
        <v>48</v>
      </c>
      <c r="C94" s="49"/>
      <c r="D94" s="49"/>
      <c r="E94" s="49"/>
      <c r="F94" s="49"/>
      <c r="G94" s="49"/>
      <c r="H94" s="63"/>
      <c r="I94" s="51"/>
    </row>
    <row r="95" spans="2:9" ht="12" customHeight="1">
      <c r="B95" s="35" t="s">
        <v>49</v>
      </c>
      <c r="C95" s="49"/>
      <c r="D95" s="49"/>
      <c r="E95" s="49"/>
      <c r="F95" s="49"/>
      <c r="G95" s="49"/>
      <c r="H95" s="63"/>
      <c r="I95" s="51"/>
    </row>
    <row r="96" spans="2:9" ht="12" customHeight="1">
      <c r="B96" s="35" t="s">
        <v>50</v>
      </c>
      <c r="C96" s="49"/>
      <c r="D96" s="49"/>
      <c r="E96" s="49"/>
      <c r="F96" s="49"/>
      <c r="G96" s="49"/>
      <c r="H96" s="63"/>
      <c r="I96" s="51"/>
    </row>
    <row r="97" spans="2:9" ht="12" customHeight="1">
      <c r="B97" s="35"/>
      <c r="C97" s="53"/>
      <c r="D97" s="53"/>
      <c r="E97" s="53"/>
      <c r="F97" s="53"/>
      <c r="G97" s="53"/>
      <c r="H97" s="53"/>
      <c r="I97" s="51"/>
    </row>
    <row r="98" spans="2:9" ht="12" customHeight="1">
      <c r="B98" s="64" t="s">
        <v>51</v>
      </c>
      <c r="C98" s="63"/>
      <c r="D98" s="63"/>
      <c r="E98" s="63"/>
      <c r="F98" s="63"/>
      <c r="G98" s="63"/>
      <c r="H98" s="63"/>
      <c r="I98" s="65"/>
    </row>
    <row r="99" spans="2:9" ht="12" customHeight="1">
      <c r="B99" s="106"/>
      <c r="C99" s="107"/>
      <c r="D99" s="107"/>
      <c r="E99" s="107"/>
      <c r="F99" s="107"/>
      <c r="G99" s="107"/>
      <c r="H99" s="107"/>
      <c r="I99" s="90"/>
    </row>
    <row r="100" spans="2:9" ht="12" customHeight="1">
      <c r="B100" s="91"/>
      <c r="C100" s="107"/>
      <c r="D100" s="107"/>
      <c r="E100" s="107"/>
      <c r="F100" s="107"/>
      <c r="G100" s="107"/>
      <c r="H100" s="107"/>
      <c r="I100" s="90"/>
    </row>
    <row r="101" spans="2:9" ht="32.25" customHeight="1">
      <c r="B101" s="91"/>
      <c r="C101" s="107"/>
      <c r="D101" s="107"/>
      <c r="E101" s="107"/>
      <c r="F101" s="107"/>
      <c r="G101" s="107"/>
      <c r="H101" s="107"/>
      <c r="I101" s="90"/>
    </row>
    <row r="102" spans="2:9" ht="12" customHeight="1">
      <c r="B102" s="64" t="s">
        <v>108</v>
      </c>
      <c r="C102" s="63"/>
      <c r="D102" s="63"/>
      <c r="E102" s="63"/>
      <c r="F102" s="63"/>
      <c r="G102" s="63"/>
      <c r="H102" s="63"/>
      <c r="I102" s="65"/>
    </row>
    <row r="103" spans="2:9" ht="12" customHeight="1">
      <c r="B103" s="92"/>
      <c r="C103" s="93"/>
      <c r="D103" s="93"/>
      <c r="E103" s="93"/>
      <c r="F103" s="93"/>
      <c r="G103" s="93"/>
      <c r="H103" s="93"/>
      <c r="I103" s="94"/>
    </row>
    <row r="104" spans="2:9" ht="12" customHeight="1">
      <c r="B104" s="92"/>
      <c r="C104" s="93"/>
      <c r="D104" s="93"/>
      <c r="E104" s="93"/>
      <c r="F104" s="93"/>
      <c r="G104" s="93"/>
      <c r="H104" s="93"/>
      <c r="I104" s="94"/>
    </row>
    <row r="105" spans="2:9" ht="12" customHeight="1">
      <c r="B105" s="92"/>
      <c r="C105" s="93"/>
      <c r="D105" s="93"/>
      <c r="E105" s="93"/>
      <c r="F105" s="93"/>
      <c r="G105" s="93"/>
      <c r="H105" s="93"/>
      <c r="I105" s="94"/>
    </row>
    <row r="106" spans="2:9" ht="12" customHeight="1">
      <c r="B106" s="92"/>
      <c r="C106" s="93"/>
      <c r="D106" s="93"/>
      <c r="E106" s="93"/>
      <c r="F106" s="93"/>
      <c r="G106" s="93"/>
      <c r="H106" s="93"/>
      <c r="I106" s="94"/>
    </row>
    <row r="107" spans="2:9" ht="12" customHeight="1">
      <c r="B107" s="92"/>
      <c r="C107" s="93"/>
      <c r="D107" s="93"/>
      <c r="E107" s="93"/>
      <c r="F107" s="93"/>
      <c r="G107" s="93"/>
      <c r="H107" s="93"/>
      <c r="I107" s="94"/>
    </row>
    <row r="108" spans="2:9" ht="12" customHeight="1">
      <c r="B108" s="92"/>
      <c r="C108" s="93"/>
      <c r="D108" s="93"/>
      <c r="E108" s="93"/>
      <c r="F108" s="93"/>
      <c r="G108" s="93"/>
      <c r="H108" s="93"/>
      <c r="I108" s="94"/>
    </row>
    <row r="109" spans="2:9" ht="12" customHeight="1">
      <c r="B109" s="92"/>
      <c r="C109" s="93"/>
      <c r="D109" s="93"/>
      <c r="E109" s="93"/>
      <c r="F109" s="93"/>
      <c r="G109" s="93"/>
      <c r="H109" s="93"/>
      <c r="I109" s="94"/>
    </row>
    <row r="110" spans="2:9" ht="12" customHeight="1">
      <c r="B110" s="92"/>
      <c r="C110" s="93"/>
      <c r="D110" s="93"/>
      <c r="E110" s="93"/>
      <c r="F110" s="93"/>
      <c r="G110" s="93"/>
      <c r="H110" s="93"/>
      <c r="I110" s="94"/>
    </row>
    <row r="111" spans="2:9" ht="12" customHeight="1">
      <c r="B111" s="95"/>
      <c r="C111" s="96"/>
      <c r="D111" s="96"/>
      <c r="E111" s="96"/>
      <c r="F111" s="96"/>
      <c r="G111" s="96"/>
      <c r="H111" s="96"/>
      <c r="I111" s="97"/>
    </row>
  </sheetData>
  <mergeCells count="10">
    <mergeCell ref="B103:I111"/>
    <mergeCell ref="B2:I2"/>
    <mergeCell ref="B5:G5"/>
    <mergeCell ref="B70:I70"/>
    <mergeCell ref="B4:G4"/>
    <mergeCell ref="C91:G91"/>
    <mergeCell ref="B99:I101"/>
    <mergeCell ref="I6:L6"/>
    <mergeCell ref="J7:L7"/>
    <mergeCell ref="J8:L8"/>
  </mergeCells>
  <phoneticPr fontId="6" type="noConversion"/>
  <printOptions gridLines="1"/>
  <pageMargins left="0.75" right="0.75" top="1" bottom="1" header="0.5" footer="0.5"/>
  <pageSetup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6-11</vt:lpstr>
    </vt:vector>
  </TitlesOfParts>
  <Company>Baylor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Martin</dc:creator>
  <cp:lastModifiedBy>Latonya.Jenkins</cp:lastModifiedBy>
  <cp:lastPrinted>2009-11-03T13:06:40Z</cp:lastPrinted>
  <dcterms:created xsi:type="dcterms:W3CDTF">2006-07-16T22:45:11Z</dcterms:created>
  <dcterms:modified xsi:type="dcterms:W3CDTF">2009-11-03T13:13:33Z</dcterms:modified>
</cp:coreProperties>
</file>