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1575" windowWidth="13260" windowHeight="7620" activeTab="0"/>
  </bookViews>
  <sheets>
    <sheet name="Question 1" sheetId="1" r:id="rId1"/>
    <sheet name="Question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<sst xmlns="http://schemas.openxmlformats.org/spreadsheetml/2006/main" count="36" uniqueCount="36">
  <si>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Stock Price</t>
  </si>
  <si>
    <t>Exercise Price</t>
  </si>
  <si>
    <t>Standard Deviation</t>
  </si>
  <si>
    <t>Time to Expiration (in years)</t>
  </si>
  <si>
    <t>Dividend Yield</t>
  </si>
  <si>
    <t>BSM Call Value</t>
  </si>
  <si>
    <t>Risk-free rate</t>
  </si>
  <si>
    <t>BSM Put Value</t>
  </si>
  <si>
    <t>Delta</t>
  </si>
  <si>
    <t>Gamma</t>
  </si>
  <si>
    <t>Call</t>
  </si>
  <si>
    <t>Put</t>
  </si>
  <si>
    <t>The Greeks</t>
  </si>
  <si>
    <t>Vega (per %)</t>
  </si>
  <si>
    <t>Theta (per day)</t>
  </si>
  <si>
    <t>Rho (per %)</t>
  </si>
  <si>
    <t>Question 1</t>
  </si>
  <si>
    <t xml:space="preserve">Stock Price= S = </t>
  </si>
  <si>
    <t>Exercise Price = X =</t>
  </si>
  <si>
    <t>Time to expiration= T-t =</t>
  </si>
  <si>
    <t>Risk Free Rate = r =</t>
  </si>
  <si>
    <t xml:space="preserve">Volatility = </t>
  </si>
  <si>
    <t>ln S/X=</t>
  </si>
  <si>
    <r>
      <t>( r + ½ σ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) (T-t)=</t>
    </r>
  </si>
  <si>
    <t>σ x √(T-t)=</t>
  </si>
  <si>
    <t>Substituting the values</t>
  </si>
  <si>
    <t>d1=</t>
  </si>
  <si>
    <t>d2=</t>
  </si>
  <si>
    <t>N is the cumulative normal distribution function</t>
  </si>
  <si>
    <t>N(d1)</t>
  </si>
  <si>
    <t>N(-d1)=1-N(d1)=</t>
  </si>
  <si>
    <t>N(d2)</t>
  </si>
  <si>
    <t>N(-d2)=1-N(d2)=</t>
  </si>
  <si>
    <r>
      <t xml:space="preserve">X * e </t>
    </r>
    <r>
      <rPr>
        <vertAlign val="superscript"/>
        <sz val="10"/>
        <rFont val="Arial"/>
        <family val="2"/>
      </rPr>
      <t xml:space="preserve"> -r(T-t) </t>
    </r>
    <r>
      <rPr>
        <sz val="10"/>
        <rFont val="Arial"/>
        <family val="2"/>
      </rPr>
      <t>=</t>
    </r>
  </si>
  <si>
    <r>
      <t xml:space="preserve">Value of call= S N(d1) - X * e  </t>
    </r>
    <r>
      <rPr>
        <vertAlign val="superscript"/>
        <sz val="10"/>
        <rFont val="Arial"/>
        <family val="2"/>
      </rPr>
      <t>-r(T-t)</t>
    </r>
    <r>
      <rPr>
        <sz val="10"/>
        <rFont val="Arial"/>
        <family val="2"/>
      </rPr>
      <t xml:space="preserve"> * N(d2)=</t>
    </r>
  </si>
  <si>
    <r>
      <t xml:space="preserve">Value of put = X * e  </t>
    </r>
    <r>
      <rPr>
        <vertAlign val="superscript"/>
        <sz val="10"/>
        <rFont val="Arial"/>
        <family val="2"/>
      </rPr>
      <t>-r(T-t)</t>
    </r>
    <r>
      <rPr>
        <sz val="10"/>
        <rFont val="Arial"/>
        <family val="2"/>
      </rPr>
      <t xml:space="preserve"> * N(-d2) -S N(-d1) =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</si>
</sst>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0.0000000"/>
    <numFmt numFmtId="167" formatCode="&quot;$&quot;#,##0.0000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 vertical="top"/>
    </xf>
    <xf numFmtId="166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165" fontId="0" fillId="0" borderId="0" xfId="0" applyNumberFormat="1" applyFont="1" applyBorder="1" applyAlignment="1">
      <alignment vertical="top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67" fontId="21" fillId="33" borderId="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29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3" max="3" width="16.28125" style="0" customWidth="1"/>
  </cols>
  <sheetData>
    <row r="1" ht="12.75">
      <c r="A1" s="21" t="s">
        <v>16</v>
      </c>
    </row>
    <row r="4" spans="1:5" ht="12.75">
      <c r="A4" s="22" t="s">
        <v>17</v>
      </c>
      <c r="B4" s="22"/>
      <c r="C4" s="22">
        <v>56</v>
      </c>
      <c r="D4" s="22"/>
      <c r="E4" s="22"/>
    </row>
    <row r="5" spans="1:5" ht="12.75">
      <c r="A5" s="22" t="s">
        <v>18</v>
      </c>
      <c r="B5" s="22"/>
      <c r="C5" s="22">
        <v>55</v>
      </c>
      <c r="D5" s="22"/>
      <c r="E5" s="22"/>
    </row>
    <row r="6" spans="1:5" ht="12.75">
      <c r="A6" s="22" t="s">
        <v>19</v>
      </c>
      <c r="B6" s="22"/>
      <c r="C6" s="22">
        <v>0.611111111111111</v>
      </c>
      <c r="D6" s="22"/>
      <c r="E6" s="22"/>
    </row>
    <row r="7" spans="1:5" ht="12.75">
      <c r="A7" s="22" t="s">
        <v>20</v>
      </c>
      <c r="B7" s="22"/>
      <c r="C7" s="22">
        <v>0.02</v>
      </c>
      <c r="D7" s="22"/>
      <c r="E7" s="22"/>
    </row>
    <row r="8" spans="1:5" ht="12.75">
      <c r="A8" s="22" t="s">
        <v>21</v>
      </c>
      <c r="B8" s="22"/>
      <c r="C8" s="22">
        <v>0.35</v>
      </c>
      <c r="D8" s="22"/>
      <c r="E8" s="22"/>
    </row>
    <row r="9" spans="1:5" ht="12.75">
      <c r="A9" s="22"/>
      <c r="B9" s="22"/>
      <c r="C9" s="22"/>
      <c r="D9" s="22"/>
      <c r="E9" s="22"/>
    </row>
    <row r="10" spans="1:5" ht="12.75">
      <c r="A10" s="22"/>
      <c r="B10" s="22"/>
      <c r="C10" s="22"/>
      <c r="D10" s="22"/>
      <c r="E10" s="22"/>
    </row>
    <row r="11" spans="1:5" ht="12.75">
      <c r="A11" s="22" t="s">
        <v>22</v>
      </c>
      <c r="B11" s="22"/>
      <c r="C11" s="23">
        <f>ROUND(LN((C4/C5)),4)</f>
        <v>0.018</v>
      </c>
      <c r="D11" s="22"/>
      <c r="E11" s="22"/>
    </row>
    <row r="12" spans="1:5" ht="14.25">
      <c r="A12" s="24" t="s">
        <v>23</v>
      </c>
      <c r="B12" s="22"/>
      <c r="C12" s="23">
        <f>ROUND((C7+0.5*C8^2)*C6,4)</f>
        <v>0.0497</v>
      </c>
      <c r="D12" s="22"/>
      <c r="E12" s="22"/>
    </row>
    <row r="13" spans="1:5" ht="12.75">
      <c r="A13" s="24" t="s">
        <v>24</v>
      </c>
      <c r="B13" s="22"/>
      <c r="C13" s="23">
        <f>ROUND(C8*SQRT(C6),4)</f>
        <v>0.2736</v>
      </c>
      <c r="D13" s="22"/>
      <c r="E13" s="22"/>
    </row>
    <row r="14" spans="1:5" ht="12.75">
      <c r="A14" s="22"/>
      <c r="B14" s="22"/>
      <c r="C14" s="22"/>
      <c r="D14" s="22"/>
      <c r="E14" s="22"/>
    </row>
    <row r="15" spans="1:5" ht="12.75">
      <c r="A15" s="22"/>
      <c r="B15" s="22"/>
      <c r="C15" s="22"/>
      <c r="D15" s="22"/>
      <c r="E15" s="22"/>
    </row>
    <row r="16" spans="1:5" ht="12.75">
      <c r="A16" s="24" t="s">
        <v>25</v>
      </c>
      <c r="B16" s="22"/>
      <c r="C16" s="22"/>
      <c r="D16" s="22"/>
      <c r="E16" s="22"/>
    </row>
    <row r="17" spans="1:5" ht="12.75">
      <c r="A17" s="24" t="s">
        <v>26</v>
      </c>
      <c r="B17" s="22"/>
      <c r="C17" s="24">
        <f>ROUND((C11+C12)/C13,4)</f>
        <v>0.2474</v>
      </c>
      <c r="D17" s="22"/>
      <c r="E17" s="22"/>
    </row>
    <row r="18" spans="1:5" ht="12.75">
      <c r="A18" s="24" t="s">
        <v>27</v>
      </c>
      <c r="B18" s="22"/>
      <c r="C18" s="25">
        <f>ROUND(C17-C13,4)</f>
        <v>-0.0262</v>
      </c>
      <c r="D18" s="22"/>
      <c r="E18" s="22"/>
    </row>
    <row r="19" spans="1:5" ht="12.75">
      <c r="A19" s="24" t="s">
        <v>28</v>
      </c>
      <c r="B19" s="22"/>
      <c r="C19" s="22"/>
      <c r="D19" s="22"/>
      <c r="E19" s="22"/>
    </row>
    <row r="20" spans="1:5" ht="12.75">
      <c r="A20" s="24" t="s">
        <v>29</v>
      </c>
      <c r="B20" s="22"/>
      <c r="C20" s="24">
        <f>ROUND(NORMSDIST(C17),4)</f>
        <v>0.5977</v>
      </c>
      <c r="D20" s="22"/>
      <c r="E20" s="22"/>
    </row>
    <row r="21" spans="1:5" ht="12.75">
      <c r="A21" s="24" t="s">
        <v>30</v>
      </c>
      <c r="B21" s="22"/>
      <c r="C21" s="24">
        <f>ROUND(NORMSDIST(-C17),4)</f>
        <v>0.4023</v>
      </c>
      <c r="D21" s="22"/>
      <c r="E21" s="22"/>
    </row>
    <row r="22" spans="1:5" ht="12.75">
      <c r="A22" s="24" t="s">
        <v>31</v>
      </c>
      <c r="B22" s="22"/>
      <c r="C22" s="24">
        <f>ROUND(NORMSDIST(C18),4)</f>
        <v>0.4895</v>
      </c>
      <c r="D22" s="22"/>
      <c r="E22" s="22"/>
    </row>
    <row r="23" spans="1:5" ht="12.75">
      <c r="A23" s="24" t="s">
        <v>32</v>
      </c>
      <c r="B23" s="22"/>
      <c r="C23" s="24">
        <f>ROUND(NORMSDIST(-C18),4)</f>
        <v>0.5105</v>
      </c>
      <c r="D23" s="22"/>
      <c r="E23" s="22"/>
    </row>
    <row r="24" spans="1:5" ht="14.25">
      <c r="A24" s="24" t="s">
        <v>33</v>
      </c>
      <c r="B24" s="22"/>
      <c r="C24" s="24">
        <f>ROUND(C5*EXP(-C7*C6),4)</f>
        <v>54.3319</v>
      </c>
      <c r="D24" s="22"/>
      <c r="E24" s="22"/>
    </row>
    <row r="25" spans="1:5" ht="12.75">
      <c r="A25" s="22"/>
      <c r="B25" s="22"/>
      <c r="C25" s="22"/>
      <c r="D25" s="22"/>
      <c r="E25" s="22"/>
    </row>
    <row r="26" spans="1:5" ht="12.75">
      <c r="A26" s="22"/>
      <c r="B26" s="22"/>
      <c r="C26" s="22"/>
      <c r="D26" s="22"/>
      <c r="E26" s="22"/>
    </row>
    <row r="27" spans="1:5" ht="14.25">
      <c r="A27" s="26" t="s">
        <v>34</v>
      </c>
      <c r="B27" s="24"/>
      <c r="C27" s="24"/>
      <c r="D27" s="27"/>
      <c r="E27" s="28">
        <f>ROUND((C4*C20-C24*C22),4)</f>
        <v>6.8757</v>
      </c>
    </row>
    <row r="28" spans="1:5" ht="14.25">
      <c r="A28" s="26" t="s">
        <v>35</v>
      </c>
      <c r="B28" s="24"/>
      <c r="C28" s="24"/>
      <c r="D28" s="27"/>
      <c r="E28" s="28">
        <f>ROUND((C24*C23-C4*C21),4)</f>
        <v>5.2076</v>
      </c>
    </row>
    <row r="29" spans="1:5" ht="12.75">
      <c r="A29" s="27"/>
      <c r="B29" s="27"/>
      <c r="C29" s="27"/>
      <c r="D29" s="27"/>
      <c r="E29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6:C1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5.421875" style="0" customWidth="1"/>
    <col min="2" max="2" width="10.57421875" style="0" customWidth="1"/>
    <col min="3" max="3" width="13.00390625" style="0" customWidth="1"/>
  </cols>
  <sheetData>
    <row r="5" ht="13.5" thickBot="1"/>
    <row r="6" spans="1:3" ht="15.75">
      <c r="A6" s="1" t="s">
        <v>0</v>
      </c>
      <c r="B6" s="7">
        <v>56</v>
      </c>
      <c r="C6" s="2"/>
    </row>
    <row r="7" spans="1:3" ht="15.75">
      <c r="A7" s="3" t="s">
        <v>1</v>
      </c>
      <c r="B7" s="8">
        <v>55</v>
      </c>
      <c r="C7" s="4"/>
    </row>
    <row r="8" spans="1:3" ht="15.75">
      <c r="A8" s="3" t="s">
        <v>2</v>
      </c>
      <c r="B8" s="9">
        <v>0.35</v>
      </c>
      <c r="C8" s="4"/>
    </row>
    <row r="9" spans="1:3" ht="15.75">
      <c r="A9" s="3" t="s">
        <v>6</v>
      </c>
      <c r="B9" s="9">
        <v>0.02</v>
      </c>
      <c r="C9" s="4"/>
    </row>
    <row r="10" spans="1:3" ht="15.75">
      <c r="A10" s="3" t="s">
        <v>3</v>
      </c>
      <c r="B10" s="10">
        <f>220/365</f>
        <v>0.6027397260273972</v>
      </c>
      <c r="C10" s="4"/>
    </row>
    <row r="11" spans="1:3" ht="16.5" thickBot="1">
      <c r="A11" s="3" t="s">
        <v>4</v>
      </c>
      <c r="B11" s="9">
        <v>0</v>
      </c>
      <c r="C11" s="4"/>
    </row>
    <row r="12" spans="1:3" ht="15.75">
      <c r="A12" s="1" t="s">
        <v>5</v>
      </c>
      <c r="B12" s="11">
        <v>6.828088998829532</v>
      </c>
      <c r="C12" s="12"/>
    </row>
    <row r="13" spans="1:3" ht="16.5" thickBot="1">
      <c r="A13" s="3" t="s">
        <v>7</v>
      </c>
      <c r="B13" s="13">
        <v>5.1690555374488945</v>
      </c>
      <c r="C13" s="14"/>
    </row>
    <row r="14" spans="1:3" ht="15.75">
      <c r="A14" s="5" t="s">
        <v>12</v>
      </c>
      <c r="B14" s="19" t="s">
        <v>10</v>
      </c>
      <c r="C14" s="20" t="s">
        <v>11</v>
      </c>
    </row>
    <row r="15" spans="1:3" ht="15.75">
      <c r="A15" s="3" t="s">
        <v>8</v>
      </c>
      <c r="B15" s="15">
        <v>0.5973671788728296</v>
      </c>
      <c r="C15" s="16">
        <v>-0.40263282112717036</v>
      </c>
    </row>
    <row r="16" spans="1:3" ht="15.75">
      <c r="A16" s="3" t="s">
        <v>9</v>
      </c>
      <c r="B16" s="15">
        <v>0.025415068835021065</v>
      </c>
      <c r="C16" s="16">
        <v>0.025415068835021065</v>
      </c>
    </row>
    <row r="17" spans="1:3" ht="15.75">
      <c r="A17" s="3" t="s">
        <v>13</v>
      </c>
      <c r="B17" s="15">
        <v>0.16813773977343033</v>
      </c>
      <c r="C17" s="16">
        <v>0.16813773977343033</v>
      </c>
    </row>
    <row r="18" spans="1:3" ht="15.75">
      <c r="A18" s="3" t="s">
        <v>14</v>
      </c>
      <c r="B18" s="15">
        <v>-0.01483346817038856</v>
      </c>
      <c r="C18" s="16">
        <v>-0.011855880962792976</v>
      </c>
    </row>
    <row r="19" spans="1:3" ht="16.5" thickBot="1">
      <c r="A19" s="6" t="s">
        <v>15</v>
      </c>
      <c r="B19" s="17">
        <v>0.16047627572522638</v>
      </c>
      <c r="C19" s="18">
        <v>-0.16705831711028754</v>
      </c>
    </row>
  </sheetData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Porras</dc:creator>
  <cp:keywords/>
  <dc:description/>
  <cp:lastModifiedBy>ale</cp:lastModifiedBy>
  <dcterms:created xsi:type="dcterms:W3CDTF">2008-05-21T19:01:20Z</dcterms:created>
  <dcterms:modified xsi:type="dcterms:W3CDTF">2009-02-23T22:28:30Z</dcterms:modified>
  <cp:category/>
  <cp:version/>
  <cp:contentType/>
  <cp:contentStatus/>
</cp:coreProperties>
</file>