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0" windowWidth="19095" windowHeight="8415" activeTab="4"/>
  </bookViews>
  <sheets>
    <sheet name="Problem 4" sheetId="6" r:id="rId1"/>
    <sheet name="Problem 3" sheetId="4" r:id="rId2"/>
    <sheet name="Problem 2 Workings" sheetId="8" r:id="rId3"/>
    <sheet name="Problem 2" sheetId="7" r:id="rId4"/>
    <sheet name="Problem 1" sheetId="3" r:id="rId5"/>
    <sheet name="Student Data" sheetId="1" r:id="rId6"/>
    <sheet name="Sheet1" sheetId="2" r:id="rId7"/>
  </sheets>
  <definedNames>
    <definedName name="_xlnm._FilterDatabase" localSheetId="1" hidden="1">'Problem 3'!$A$1:$B$201</definedName>
    <definedName name="_xlnm._FilterDatabase" localSheetId="5" hidden="1">'Student Data'!$A$1:$I$201</definedName>
  </definedNames>
  <calcPr calcId="125725"/>
</workbook>
</file>

<file path=xl/calcChain.xml><?xml version="1.0" encoding="utf-8"?>
<calcChain xmlns="http://schemas.openxmlformats.org/spreadsheetml/2006/main">
  <c r="B9" i="7"/>
  <c r="B8"/>
  <c r="B10" s="1"/>
  <c r="C3" i="8"/>
  <c r="D3" s="1"/>
  <c r="C4"/>
  <c r="D4" s="1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C196"/>
  <c r="C197"/>
  <c r="C198"/>
  <c r="C199"/>
  <c r="C200"/>
  <c r="C201"/>
  <c r="G1"/>
  <c r="D2" s="1"/>
  <c r="C2"/>
  <c r="J14" i="4"/>
  <c r="J15"/>
  <c r="J16"/>
  <c r="J17"/>
  <c r="J18"/>
  <c r="J21"/>
  <c r="J22"/>
  <c r="I23" s="1"/>
  <c r="F3"/>
  <c r="E3"/>
  <c r="F2"/>
  <c r="F4" s="1"/>
  <c r="E2"/>
  <c r="E4" s="1"/>
  <c r="M19" i="3"/>
  <c r="L13"/>
  <c r="L12"/>
  <c r="L11"/>
  <c r="L17" s="1"/>
  <c r="L18" s="1"/>
  <c r="L9"/>
  <c r="L8"/>
  <c r="L7"/>
  <c r="L16"/>
  <c r="F4"/>
  <c r="E4"/>
  <c r="F3"/>
  <c r="E3"/>
  <c r="F2"/>
  <c r="E2"/>
  <c r="B11" i="7" l="1"/>
  <c r="B12" s="1"/>
  <c r="B13" s="1"/>
  <c r="B18" s="1"/>
  <c r="A19" s="1"/>
  <c r="D201" i="8"/>
  <c r="D200"/>
  <c r="D199"/>
  <c r="D198"/>
  <c r="D197"/>
  <c r="D196"/>
  <c r="D195"/>
  <c r="D194"/>
  <c r="D193"/>
  <c r="D192"/>
  <c r="D191"/>
  <c r="D190"/>
  <c r="D189"/>
  <c r="D188"/>
  <c r="D187"/>
  <c r="D186"/>
  <c r="D185"/>
  <c r="D184"/>
  <c r="D183"/>
  <c r="D182"/>
  <c r="D181"/>
  <c r="D180"/>
  <c r="D179"/>
  <c r="D178"/>
  <c r="D177"/>
  <c r="D176"/>
  <c r="D175"/>
  <c r="D174"/>
  <c r="D173"/>
  <c r="D172"/>
  <c r="D171"/>
  <c r="D170"/>
  <c r="D169"/>
  <c r="D168"/>
  <c r="D167"/>
  <c r="D166"/>
  <c r="D165"/>
  <c r="D164"/>
  <c r="D163"/>
  <c r="D162"/>
  <c r="D161"/>
  <c r="D160"/>
  <c r="D159"/>
  <c r="D158"/>
  <c r="D157"/>
  <c r="D156"/>
  <c r="D155"/>
  <c r="D154"/>
  <c r="D153"/>
  <c r="D152"/>
  <c r="D151"/>
  <c r="D150"/>
  <c r="D149"/>
  <c r="D148"/>
  <c r="D147"/>
  <c r="D146"/>
  <c r="D145"/>
  <c r="D144"/>
  <c r="D143"/>
  <c r="D142"/>
  <c r="D141"/>
  <c r="D140"/>
  <c r="D139"/>
  <c r="D138"/>
  <c r="D137"/>
  <c r="D136"/>
  <c r="D135"/>
  <c r="D134"/>
  <c r="D133"/>
  <c r="D132"/>
  <c r="D131"/>
  <c r="D130"/>
  <c r="D129"/>
  <c r="D128"/>
  <c r="D127"/>
  <c r="D126"/>
  <c r="D125"/>
  <c r="D124"/>
  <c r="D123"/>
  <c r="D122"/>
  <c r="D121"/>
  <c r="D120"/>
  <c r="D119"/>
  <c r="D118"/>
  <c r="D117"/>
  <c r="D116"/>
  <c r="D115"/>
  <c r="D114"/>
  <c r="D113"/>
  <c r="D112"/>
  <c r="D111"/>
  <c r="D110"/>
  <c r="D109"/>
  <c r="D108"/>
  <c r="D107"/>
  <c r="D106"/>
  <c r="D105"/>
  <c r="D104"/>
  <c r="D103"/>
  <c r="D102"/>
  <c r="D101"/>
  <c r="D100"/>
  <c r="D99"/>
  <c r="D98"/>
  <c r="D97"/>
  <c r="D96"/>
  <c r="D95"/>
  <c r="D94"/>
  <c r="D93"/>
  <c r="D92"/>
  <c r="D91"/>
  <c r="D90"/>
  <c r="D89"/>
  <c r="D88"/>
  <c r="D87"/>
  <c r="D86"/>
  <c r="D85"/>
  <c r="D84"/>
  <c r="D83"/>
  <c r="D82"/>
  <c r="D81"/>
  <c r="D80"/>
  <c r="D79"/>
  <c r="D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/>
  <c r="E23" i="7"/>
  <c r="E24" s="1"/>
  <c r="B17"/>
  <c r="B16"/>
  <c r="L21" i="3"/>
  <c r="L25"/>
  <c r="L26"/>
  <c r="L19"/>
  <c r="L20" s="1"/>
  <c r="L22" s="1"/>
  <c r="L27" s="1"/>
  <c r="K28" s="1"/>
</calcChain>
</file>

<file path=xl/sharedStrings.xml><?xml version="1.0" encoding="utf-8"?>
<sst xmlns="http://schemas.openxmlformats.org/spreadsheetml/2006/main" count="727" uniqueCount="92">
  <si>
    <t>ID</t>
  </si>
  <si>
    <t>Gender</t>
  </si>
  <si>
    <t>Major</t>
  </si>
  <si>
    <t>Finance</t>
  </si>
  <si>
    <t>Marketing</t>
  </si>
  <si>
    <t>Leadership</t>
  </si>
  <si>
    <t>Employ</t>
  </si>
  <si>
    <t>Unemployed</t>
  </si>
  <si>
    <t>Part Time</t>
  </si>
  <si>
    <t>Full Time</t>
  </si>
  <si>
    <t>Age</t>
  </si>
  <si>
    <t>No Major</t>
  </si>
  <si>
    <t>Hrs_Studying</t>
  </si>
  <si>
    <t>MBA_GPA</t>
  </si>
  <si>
    <t>Variable descriptions</t>
  </si>
  <si>
    <t>Works FT</t>
  </si>
  <si>
    <t>Major = student's major</t>
  </si>
  <si>
    <t>Age = age of student in years</t>
  </si>
  <si>
    <t>MBA_GPA = overall GPA in the MBA program</t>
  </si>
  <si>
    <t>BS_GPA = overall GPA in the BS program</t>
  </si>
  <si>
    <t>Hrs_Studying = average hours studied per week</t>
  </si>
  <si>
    <t>Works FT = 0 (No), 1 (Yes)</t>
  </si>
  <si>
    <t>Gender = 0 (female), 1 (male)</t>
  </si>
  <si>
    <t>Male</t>
  </si>
  <si>
    <t>Female</t>
  </si>
  <si>
    <t>Sample Mean</t>
  </si>
  <si>
    <t>Sample SD</t>
  </si>
  <si>
    <t>Sample Size</t>
  </si>
  <si>
    <r>
      <t xml:space="preserve">Pooled-Variance </t>
    </r>
    <r>
      <rPr>
        <b/>
        <i/>
        <sz val="11"/>
        <rFont val="Calibri"/>
        <family val="2"/>
      </rPr>
      <t>t</t>
    </r>
    <r>
      <rPr>
        <b/>
        <sz val="11"/>
        <rFont val="Calibri"/>
        <family val="2"/>
      </rPr>
      <t xml:space="preserve"> Test for the Difference Between Two Means</t>
    </r>
  </si>
  <si>
    <t>(assumes equal population variances)</t>
  </si>
  <si>
    <t>Data</t>
  </si>
  <si>
    <t>Hypothesized Difference</t>
  </si>
  <si>
    <t>Level of Significance</t>
  </si>
  <si>
    <t>Sample Standard Deviation</t>
  </si>
  <si>
    <t>Intermediate Calculations</t>
  </si>
  <si>
    <t>Population 1 Sample Degrees of Freedom</t>
  </si>
  <si>
    <t>Population 2 Sample Degrees of Freedom</t>
  </si>
  <si>
    <t>Total Degrees of Freedom</t>
  </si>
  <si>
    <t>Pooled Variance</t>
  </si>
  <si>
    <t>Standard Error</t>
  </si>
  <si>
    <t>Difference in Sample Means</t>
  </si>
  <si>
    <t>Two-Tail Test</t>
  </si>
  <si>
    <t>Lower Critical Value</t>
  </si>
  <si>
    <t>Upper Critical Value</t>
  </si>
  <si>
    <r>
      <t xml:space="preserve">t </t>
    </r>
    <r>
      <rPr>
        <sz val="11"/>
        <rFont val="Calibri"/>
        <family val="2"/>
      </rPr>
      <t>Test Statistic</t>
    </r>
  </si>
  <si>
    <r>
      <t>p</t>
    </r>
    <r>
      <rPr>
        <sz val="11"/>
        <rFont val="Calibri"/>
        <family val="2"/>
      </rPr>
      <t>-Value</t>
    </r>
  </si>
  <si>
    <t>Men</t>
  </si>
  <si>
    <t>Women</t>
  </si>
  <si>
    <t>Count</t>
  </si>
  <si>
    <t>Total</t>
  </si>
  <si>
    <t>Proportion</t>
  </si>
  <si>
    <t>Z Test for Differences in Two Proportions</t>
  </si>
  <si>
    <t>Number of Items of Interest</t>
  </si>
  <si>
    <t>Group 1 Proportion</t>
  </si>
  <si>
    <t>Group 2 Proportion</t>
  </si>
  <si>
    <t>Difference in Two Proportions</t>
  </si>
  <si>
    <t>Average Proportion</t>
  </si>
  <si>
    <t>Z Test Statistic</t>
  </si>
  <si>
    <t>Upper-Tail Test</t>
  </si>
  <si>
    <t>Anova: Single Factor</t>
  </si>
  <si>
    <t>SUMMARY</t>
  </si>
  <si>
    <t>Groups</t>
  </si>
  <si>
    <t>Sum</t>
  </si>
  <si>
    <t>Average</t>
  </si>
  <si>
    <t>Variance</t>
  </si>
  <si>
    <t>ANOVA</t>
  </si>
  <si>
    <t>Source of Variation</t>
  </si>
  <si>
    <t>SS</t>
  </si>
  <si>
    <t>df</t>
  </si>
  <si>
    <t>MS</t>
  </si>
  <si>
    <t>F</t>
  </si>
  <si>
    <t>P-value</t>
  </si>
  <si>
    <t>F crit</t>
  </si>
  <si>
    <t>Between Groups</t>
  </si>
  <si>
    <t>Within Groups</t>
  </si>
  <si>
    <t>BS_GPA</t>
  </si>
  <si>
    <r>
      <t xml:space="preserve">Paired </t>
    </r>
    <r>
      <rPr>
        <b/>
        <i/>
        <sz val="11"/>
        <color indexed="8"/>
        <rFont val="Calibri"/>
        <family val="2"/>
      </rPr>
      <t>t</t>
    </r>
    <r>
      <rPr>
        <b/>
        <sz val="11"/>
        <color indexed="8"/>
        <rFont val="Calibri"/>
        <family val="2"/>
      </rPr>
      <t xml:space="preserve"> Test</t>
    </r>
  </si>
  <si>
    <t>Hypothesized Mean Diff.</t>
  </si>
  <si>
    <t>Level of significance</t>
  </si>
  <si>
    <t>DBar</t>
  </si>
  <si>
    <t>degrees of freedom</t>
  </si>
  <si>
    <r>
      <t>S</t>
    </r>
    <r>
      <rPr>
        <vertAlign val="subscript"/>
        <sz val="11"/>
        <color indexed="8"/>
        <rFont val="Calibri"/>
        <family val="2"/>
      </rPr>
      <t>D</t>
    </r>
  </si>
  <si>
    <t>TDIST Calculations</t>
  </si>
  <si>
    <t>TDIST</t>
  </si>
  <si>
    <t>1-TDIST</t>
  </si>
  <si>
    <t>Decisions</t>
  </si>
  <si>
    <t>Reject the null hypothesis</t>
  </si>
  <si>
    <t>Do not reject the null hypothesis</t>
  </si>
  <si>
    <t>Di</t>
  </si>
  <si>
    <t>(Di - DBar)^2</t>
  </si>
  <si>
    <r>
      <t xml:space="preserve">t </t>
    </r>
    <r>
      <rPr>
        <sz val="11"/>
        <color indexed="8"/>
        <rFont val="Calibri"/>
        <family val="2"/>
      </rPr>
      <t>Test Statistic</t>
    </r>
  </si>
  <si>
    <t>p-Value</t>
  </si>
</sst>
</file>

<file path=xl/styles.xml><?xml version="1.0" encoding="utf-8"?>
<styleSheet xmlns="http://schemas.openxmlformats.org/spreadsheetml/2006/main">
  <numFmts count="5">
    <numFmt numFmtId="164" formatCode="_(* #,##0_);_(* \(#,##0\);_(* &quot;-&quot;??_);_(@_)"/>
    <numFmt numFmtId="165" formatCode="0.0000"/>
    <numFmt numFmtId="166" formatCode="0.000000000"/>
    <numFmt numFmtId="167" formatCode="#,##0.000000000"/>
    <numFmt numFmtId="168" formatCode="0.00000"/>
  </numFmts>
  <fonts count="16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name val="Calibri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</font>
    <font>
      <b/>
      <i/>
      <sz val="11"/>
      <name val="Calibri"/>
      <family val="2"/>
    </font>
    <font>
      <i/>
      <sz val="11"/>
      <name val="Calibri"/>
      <family val="2"/>
    </font>
    <font>
      <sz val="10"/>
      <name val="Arial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  <font>
      <vertAlign val="subscript"/>
      <sz val="11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6" fillId="0" borderId="0"/>
    <xf numFmtId="9" fontId="6" fillId="0" borderId="0" applyFont="0" applyFill="0" applyBorder="0" applyAlignment="0" applyProtection="0"/>
    <xf numFmtId="0" fontId="10" fillId="0" borderId="0"/>
    <xf numFmtId="0" fontId="6" fillId="0" borderId="0"/>
    <xf numFmtId="0" fontId="11" fillId="0" borderId="0"/>
  </cellStyleXfs>
  <cellXfs count="77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4" borderId="1" xfId="0" applyFont="1" applyFill="1" applyBorder="1"/>
    <xf numFmtId="0" fontId="0" fillId="4" borderId="2" xfId="0" applyFill="1" applyBorder="1"/>
    <xf numFmtId="164" fontId="0" fillId="0" borderId="0" xfId="0" applyNumberFormat="1"/>
    <xf numFmtId="0" fontId="4" fillId="4" borderId="3" xfId="0" applyFont="1" applyFill="1" applyBorder="1"/>
    <xf numFmtId="0" fontId="0" fillId="0" borderId="0" xfId="0" applyAlignment="1">
      <alignment vertical="center"/>
    </xf>
    <xf numFmtId="0" fontId="0" fillId="0" borderId="4" xfId="0" applyBorder="1"/>
    <xf numFmtId="2" fontId="0" fillId="0" borderId="4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7" fillId="0" borderId="0" xfId="1" applyFont="1" applyAlignment="1">
      <alignment horizontal="left"/>
    </xf>
    <xf numFmtId="0" fontId="2" fillId="0" borderId="0" xfId="1" applyFont="1" applyAlignment="1">
      <alignment horizontal="centerContinuous"/>
    </xf>
    <xf numFmtId="0" fontId="2" fillId="0" borderId="0" xfId="1" applyFont="1"/>
    <xf numFmtId="0" fontId="7" fillId="0" borderId="0" xfId="1" applyFont="1" applyBorder="1"/>
    <xf numFmtId="0" fontId="2" fillId="0" borderId="4" xfId="1" applyFont="1" applyBorder="1"/>
    <xf numFmtId="165" fontId="2" fillId="0" borderId="4" xfId="1" applyNumberFormat="1" applyFont="1" applyBorder="1"/>
    <xf numFmtId="0" fontId="9" fillId="0" borderId="0" xfId="1" applyFont="1" applyBorder="1"/>
    <xf numFmtId="165" fontId="2" fillId="0" borderId="0" xfId="1" applyNumberFormat="1" applyFont="1" applyBorder="1"/>
    <xf numFmtId="0" fontId="7" fillId="2" borderId="4" xfId="1" applyFont="1" applyFill="1" applyBorder="1" applyAlignment="1">
      <alignment horizontal="centerContinuous"/>
    </xf>
    <xf numFmtId="165" fontId="7" fillId="2" borderId="4" xfId="1" applyNumberFormat="1" applyFont="1" applyFill="1" applyBorder="1" applyAlignment="1">
      <alignment horizontal="centerContinuous"/>
    </xf>
    <xf numFmtId="0" fontId="2" fillId="5" borderId="4" xfId="1" applyFont="1" applyFill="1" applyBorder="1"/>
    <xf numFmtId="0" fontId="2" fillId="5" borderId="4" xfId="1" applyFont="1" applyFill="1" applyBorder="1" applyAlignment="1">
      <alignment horizontal="centerContinuous"/>
    </xf>
    <xf numFmtId="0" fontId="9" fillId="5" borderId="4" xfId="1" applyFont="1" applyFill="1" applyBorder="1"/>
    <xf numFmtId="165" fontId="2" fillId="5" borderId="4" xfId="1" applyNumberFormat="1" applyFont="1" applyFill="1" applyBorder="1" applyAlignment="1">
      <alignment horizontal="centerContinuous"/>
    </xf>
    <xf numFmtId="166" fontId="2" fillId="5" borderId="4" xfId="1" applyNumberFormat="1" applyFont="1" applyFill="1" applyBorder="1"/>
    <xf numFmtId="166" fontId="2" fillId="5" borderId="4" xfId="1" applyNumberFormat="1" applyFont="1" applyFill="1" applyBorder="1" applyAlignment="1"/>
    <xf numFmtId="0" fontId="0" fillId="3" borderId="4" xfId="0" applyFill="1" applyBorder="1" applyAlignment="1">
      <alignment horizontal="center"/>
    </xf>
    <xf numFmtId="0" fontId="5" fillId="0" borderId="4" xfId="0" applyFont="1" applyBorder="1" applyAlignment="1">
      <alignment horizontal="right" vertical="center"/>
    </xf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7" fillId="0" borderId="0" xfId="3" applyFont="1" applyAlignment="1">
      <alignment horizontal="left"/>
    </xf>
    <xf numFmtId="0" fontId="2" fillId="0" borderId="0" xfId="3" applyFont="1" applyAlignment="1">
      <alignment horizontal="centerContinuous"/>
    </xf>
    <xf numFmtId="0" fontId="7" fillId="0" borderId="0" xfId="3" applyFont="1" applyBorder="1"/>
    <xf numFmtId="0" fontId="2" fillId="0" borderId="4" xfId="3" applyFont="1" applyBorder="1"/>
    <xf numFmtId="0" fontId="7" fillId="2" borderId="4" xfId="3" applyFont="1" applyFill="1" applyBorder="1" applyAlignment="1">
      <alignment horizontal="centerContinuous"/>
    </xf>
    <xf numFmtId="0" fontId="2" fillId="5" borderId="4" xfId="3" applyFont="1" applyFill="1" applyBorder="1"/>
    <xf numFmtId="0" fontId="2" fillId="5" borderId="4" xfId="3" applyFont="1" applyFill="1" applyBorder="1" applyAlignment="1">
      <alignment horizontal="centerContinuous"/>
    </xf>
    <xf numFmtId="0" fontId="2" fillId="5" borderId="4" xfId="3" applyFont="1" applyFill="1" applyBorder="1" applyAlignment="1"/>
    <xf numFmtId="0" fontId="9" fillId="5" borderId="4" xfId="3" applyFont="1" applyFill="1" applyBorder="1"/>
    <xf numFmtId="0" fontId="2" fillId="0" borderId="7" xfId="3" applyFont="1" applyBorder="1"/>
    <xf numFmtId="167" fontId="2" fillId="5" borderId="4" xfId="3" applyNumberFormat="1" applyFont="1" applyFill="1" applyBorder="1"/>
    <xf numFmtId="0" fontId="0" fillId="0" borderId="0" xfId="0"/>
    <xf numFmtId="0" fontId="3" fillId="0" borderId="4" xfId="0" applyFont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2" fillId="5" borderId="4" xfId="3" applyFont="1" applyFill="1" applyBorder="1" applyAlignment="1">
      <alignment horizontal="center"/>
    </xf>
    <xf numFmtId="0" fontId="2" fillId="0" borderId="4" xfId="3" applyFont="1" applyBorder="1" applyAlignment="1">
      <alignment horizontal="center"/>
    </xf>
    <xf numFmtId="0" fontId="2" fillId="0" borderId="4" xfId="1" applyFont="1" applyBorder="1" applyAlignment="1">
      <alignment horizontal="center"/>
    </xf>
    <xf numFmtId="0" fontId="2" fillId="5" borderId="4" xfId="1" applyFont="1" applyFill="1" applyBorder="1" applyAlignment="1">
      <alignment horizontal="center"/>
    </xf>
    <xf numFmtId="0" fontId="12" fillId="0" borderId="0" xfId="5" applyFont="1"/>
    <xf numFmtId="0" fontId="11" fillId="0" borderId="0" xfId="5" applyFont="1"/>
    <xf numFmtId="0" fontId="11" fillId="0" borderId="4" xfId="5" applyFont="1" applyFill="1" applyBorder="1" applyAlignment="1">
      <alignment horizontal="center"/>
    </xf>
    <xf numFmtId="0" fontId="11" fillId="0" borderId="4" xfId="5" applyFont="1" applyFill="1" applyBorder="1"/>
    <xf numFmtId="0" fontId="14" fillId="0" borderId="4" xfId="5" applyFont="1" applyFill="1" applyBorder="1"/>
    <xf numFmtId="0" fontId="11" fillId="0" borderId="7" xfId="5" applyFont="1" applyBorder="1" applyAlignment="1">
      <alignment horizontal="center"/>
    </xf>
    <xf numFmtId="165" fontId="11" fillId="0" borderId="0" xfId="5" applyNumberFormat="1" applyFont="1"/>
    <xf numFmtId="0" fontId="11" fillId="0" borderId="8" xfId="5" applyFont="1" applyBorder="1"/>
    <xf numFmtId="165" fontId="11" fillId="0" borderId="8" xfId="5" applyNumberFormat="1" applyFont="1" applyBorder="1"/>
    <xf numFmtId="0" fontId="11" fillId="0" borderId="7" xfId="5" applyFont="1" applyBorder="1" applyAlignment="1">
      <alignment horizontal="center"/>
    </xf>
    <xf numFmtId="0" fontId="3" fillId="0" borderId="0" xfId="0" applyFont="1"/>
    <xf numFmtId="0" fontId="3" fillId="0" borderId="0" xfId="0" quotePrefix="1" applyFont="1"/>
    <xf numFmtId="0" fontId="3" fillId="2" borderId="0" xfId="0" applyFont="1" applyFill="1"/>
    <xf numFmtId="0" fontId="11" fillId="5" borderId="4" xfId="5" applyFont="1" applyFill="1" applyBorder="1" applyAlignment="1">
      <alignment horizontal="center"/>
    </xf>
    <xf numFmtId="0" fontId="11" fillId="5" borderId="4" xfId="5" applyFont="1" applyFill="1" applyBorder="1"/>
    <xf numFmtId="166" fontId="11" fillId="0" borderId="4" xfId="5" applyNumberFormat="1" applyFont="1" applyFill="1" applyBorder="1"/>
    <xf numFmtId="0" fontId="14" fillId="5" borderId="4" xfId="5" applyFont="1" applyFill="1" applyBorder="1"/>
    <xf numFmtId="166" fontId="11" fillId="5" borderId="4" xfId="5" applyNumberFormat="1" applyFont="1" applyFill="1" applyBorder="1"/>
    <xf numFmtId="0" fontId="12" fillId="2" borderId="5" xfId="5" applyFont="1" applyFill="1" applyBorder="1" applyAlignment="1">
      <alignment horizontal="center"/>
    </xf>
    <xf numFmtId="0" fontId="12" fillId="2" borderId="6" xfId="5" applyFont="1" applyFill="1" applyBorder="1" applyAlignment="1">
      <alignment horizontal="center"/>
    </xf>
    <xf numFmtId="168" fontId="11" fillId="0" borderId="4" xfId="5" applyNumberFormat="1" applyFont="1" applyFill="1" applyBorder="1"/>
  </cellXfs>
  <cellStyles count="6">
    <cellStyle name="Normal" xfId="0" builtinId="0"/>
    <cellStyle name="Normal 2" xfId="1"/>
    <cellStyle name="Normal 3" xfId="3"/>
    <cellStyle name="Normal 3 2" xfId="4"/>
    <cellStyle name="Normal_Paired t test" xfId="5"/>
    <cellStyle name="Percent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7"/>
  <sheetViews>
    <sheetView workbookViewId="0">
      <selection activeCell="L9" sqref="L9"/>
    </sheetView>
  </sheetViews>
  <sheetFormatPr defaultRowHeight="15"/>
  <cols>
    <col min="1" max="3" width="14.85546875" customWidth="1"/>
    <col min="6" max="6" width="17.85546875" customWidth="1"/>
    <col min="7" max="11" width="13.42578125" customWidth="1"/>
    <col min="12" max="12" width="14.28515625" customWidth="1"/>
    <col min="13" max="13" width="13.5703125" customWidth="1"/>
  </cols>
  <sheetData>
    <row r="1" spans="1:10">
      <c r="A1" s="49" t="s">
        <v>13</v>
      </c>
      <c r="B1" s="50"/>
      <c r="C1" s="51"/>
    </row>
    <row r="2" spans="1:10">
      <c r="A2" s="45" t="s">
        <v>7</v>
      </c>
      <c r="B2" s="45" t="s">
        <v>8</v>
      </c>
      <c r="C2" s="45" t="s">
        <v>9</v>
      </c>
    </row>
    <row r="3" spans="1:10">
      <c r="A3" s="48">
        <v>3.3</v>
      </c>
      <c r="B3" s="48">
        <v>3.55</v>
      </c>
      <c r="C3" s="48">
        <v>3.95</v>
      </c>
    </row>
    <row r="4" spans="1:10">
      <c r="A4" s="48">
        <v>3.15</v>
      </c>
      <c r="B4" s="48">
        <v>3.6</v>
      </c>
      <c r="C4" s="48">
        <v>3.45</v>
      </c>
    </row>
    <row r="5" spans="1:10">
      <c r="A5" s="48">
        <v>3.98</v>
      </c>
      <c r="B5" s="48">
        <v>3.65</v>
      </c>
      <c r="C5" s="48">
        <v>3.35</v>
      </c>
    </row>
    <row r="6" spans="1:10">
      <c r="A6" s="48">
        <v>3.05</v>
      </c>
      <c r="B6" s="48">
        <v>3.65</v>
      </c>
      <c r="C6" s="48">
        <v>3.75</v>
      </c>
    </row>
    <row r="7" spans="1:10">
      <c r="A7" s="48">
        <v>3.2</v>
      </c>
      <c r="B7" s="48">
        <v>3.1</v>
      </c>
      <c r="C7" s="48">
        <v>3.5</v>
      </c>
    </row>
    <row r="8" spans="1:10">
      <c r="A8" s="48">
        <v>3.25</v>
      </c>
      <c r="B8" s="48">
        <v>3.6</v>
      </c>
      <c r="C8" s="48">
        <v>3.8</v>
      </c>
    </row>
    <row r="9" spans="1:10">
      <c r="A9" s="48">
        <v>3.15</v>
      </c>
      <c r="B9" s="48">
        <v>3.15</v>
      </c>
      <c r="C9" s="48">
        <v>3.35</v>
      </c>
    </row>
    <row r="10" spans="1:10">
      <c r="A10" s="48">
        <v>3.05</v>
      </c>
      <c r="B10" s="48">
        <v>3.15</v>
      </c>
      <c r="C10" s="48">
        <v>3.7</v>
      </c>
      <c r="F10" s="44" t="s">
        <v>59</v>
      </c>
    </row>
    <row r="11" spans="1:10">
      <c r="A11" s="48">
        <v>3.25</v>
      </c>
      <c r="B11" s="48">
        <v>3.7</v>
      </c>
      <c r="C11" s="48">
        <v>3.35</v>
      </c>
    </row>
    <row r="12" spans="1:10">
      <c r="A12" s="48">
        <v>3.25</v>
      </c>
      <c r="B12" s="48">
        <v>3.05</v>
      </c>
      <c r="C12" s="48">
        <v>3.05</v>
      </c>
      <c r="F12" s="49" t="s">
        <v>60</v>
      </c>
      <c r="G12" s="50"/>
      <c r="H12" s="50"/>
      <c r="I12" s="50"/>
      <c r="J12" s="51"/>
    </row>
    <row r="13" spans="1:10">
      <c r="A13" s="48">
        <v>3.55</v>
      </c>
      <c r="B13" s="48">
        <v>3.05</v>
      </c>
      <c r="C13" s="48">
        <v>3.3</v>
      </c>
      <c r="F13" s="46" t="s">
        <v>61</v>
      </c>
      <c r="G13" s="46" t="s">
        <v>48</v>
      </c>
      <c r="H13" s="46" t="s">
        <v>62</v>
      </c>
      <c r="I13" s="46" t="s">
        <v>63</v>
      </c>
      <c r="J13" s="46" t="s">
        <v>64</v>
      </c>
    </row>
    <row r="14" spans="1:10">
      <c r="A14" s="48">
        <v>3.2</v>
      </c>
      <c r="B14" s="48">
        <v>3.95</v>
      </c>
      <c r="C14" s="48">
        <v>3.15</v>
      </c>
      <c r="F14" s="47" t="s">
        <v>7</v>
      </c>
      <c r="G14" s="47">
        <v>20</v>
      </c>
      <c r="H14" s="47">
        <v>65.72999999999999</v>
      </c>
      <c r="I14" s="47">
        <v>3.2864999999999993</v>
      </c>
      <c r="J14" s="47">
        <v>5.2434473684214528E-2</v>
      </c>
    </row>
    <row r="15" spans="1:10">
      <c r="A15" s="48">
        <v>3.15</v>
      </c>
      <c r="B15" s="48">
        <v>3.5</v>
      </c>
      <c r="C15" s="48">
        <v>3.8</v>
      </c>
      <c r="F15" s="47" t="s">
        <v>8</v>
      </c>
      <c r="G15" s="47">
        <v>45</v>
      </c>
      <c r="H15" s="47">
        <v>156.99999999999997</v>
      </c>
      <c r="I15" s="47">
        <v>3.488888888888888</v>
      </c>
      <c r="J15" s="47">
        <v>6.6237373737377231E-2</v>
      </c>
    </row>
    <row r="16" spans="1:10">
      <c r="A16" s="48">
        <v>3.4</v>
      </c>
      <c r="B16" s="48">
        <v>3.4</v>
      </c>
      <c r="C16" s="48">
        <v>3.7</v>
      </c>
      <c r="F16" s="47" t="s">
        <v>9</v>
      </c>
      <c r="G16" s="47">
        <v>135</v>
      </c>
      <c r="H16" s="47">
        <v>481.30999999999989</v>
      </c>
      <c r="I16" s="47">
        <v>3.5652592592592582</v>
      </c>
      <c r="J16" s="47">
        <v>7.8737059148706906E-2</v>
      </c>
    </row>
    <row r="17" spans="1:12">
      <c r="A17" s="48">
        <v>3.7</v>
      </c>
      <c r="B17" s="48">
        <v>3.2</v>
      </c>
      <c r="C17" s="48">
        <v>3.3</v>
      </c>
    </row>
    <row r="18" spans="1:12">
      <c r="A18" s="48">
        <v>3.3</v>
      </c>
      <c r="B18" s="48">
        <v>3.9</v>
      </c>
      <c r="C18" s="48">
        <v>3.7</v>
      </c>
    </row>
    <row r="19" spans="1:12">
      <c r="A19" s="48">
        <v>3.35</v>
      </c>
      <c r="B19" s="48">
        <v>3.55</v>
      </c>
      <c r="C19" s="48">
        <v>3.85</v>
      </c>
      <c r="F19" s="49" t="s">
        <v>65</v>
      </c>
      <c r="G19" s="50"/>
      <c r="H19" s="50"/>
      <c r="I19" s="50"/>
      <c r="J19" s="50"/>
      <c r="K19" s="50"/>
      <c r="L19" s="51"/>
    </row>
    <row r="20" spans="1:12">
      <c r="A20" s="48">
        <v>3.1</v>
      </c>
      <c r="B20" s="48">
        <v>3.9</v>
      </c>
      <c r="C20" s="48">
        <v>3.75</v>
      </c>
      <c r="F20" s="46" t="s">
        <v>66</v>
      </c>
      <c r="G20" s="46" t="s">
        <v>67</v>
      </c>
      <c r="H20" s="46" t="s">
        <v>68</v>
      </c>
      <c r="I20" s="46" t="s">
        <v>69</v>
      </c>
      <c r="J20" s="46" t="s">
        <v>70</v>
      </c>
      <c r="K20" s="46" t="s">
        <v>71</v>
      </c>
      <c r="L20" s="46" t="s">
        <v>72</v>
      </c>
    </row>
    <row r="21" spans="1:12">
      <c r="A21" s="48">
        <v>3.25</v>
      </c>
      <c r="B21" s="48">
        <v>3.55</v>
      </c>
      <c r="C21" s="48">
        <v>3.35</v>
      </c>
      <c r="F21" s="47" t="s">
        <v>73</v>
      </c>
      <c r="G21" s="47">
        <v>1.410526629629631</v>
      </c>
      <c r="H21" s="47">
        <v>2</v>
      </c>
      <c r="I21" s="47">
        <v>0.70526331481481552</v>
      </c>
      <c r="J21" s="47">
        <v>9.6073855214688013</v>
      </c>
      <c r="K21" s="47">
        <v>1.0440355931285167E-4</v>
      </c>
      <c r="L21" s="47">
        <v>3.0417530300284668</v>
      </c>
    </row>
    <row r="22" spans="1:12">
      <c r="A22" s="48">
        <v>3.1</v>
      </c>
      <c r="B22" s="48">
        <v>3.25</v>
      </c>
      <c r="C22" s="48">
        <v>3.3</v>
      </c>
      <c r="F22" s="47" t="s">
        <v>74</v>
      </c>
      <c r="G22" s="47">
        <v>14.461465370370362</v>
      </c>
      <c r="H22" s="47">
        <v>197</v>
      </c>
      <c r="I22" s="47">
        <v>7.3408453656702344E-2</v>
      </c>
      <c r="J22" s="47"/>
      <c r="K22" s="47"/>
      <c r="L22" s="47"/>
    </row>
    <row r="23" spans="1:12">
      <c r="A23" s="8"/>
      <c r="B23" s="48">
        <v>3.25</v>
      </c>
      <c r="C23" s="48">
        <v>3.85</v>
      </c>
      <c r="F23" s="47" t="s">
        <v>49</v>
      </c>
      <c r="G23" s="47">
        <v>15.871991999999993</v>
      </c>
      <c r="H23" s="47">
        <v>199</v>
      </c>
      <c r="I23" s="47"/>
      <c r="J23" s="47"/>
      <c r="K23" s="47"/>
      <c r="L23" s="47"/>
    </row>
    <row r="24" spans="1:12">
      <c r="A24" s="8"/>
      <c r="B24" s="48">
        <v>3.2</v>
      </c>
      <c r="C24" s="48">
        <v>3.1</v>
      </c>
    </row>
    <row r="25" spans="1:12">
      <c r="A25" s="8"/>
      <c r="B25" s="48">
        <v>3.95</v>
      </c>
      <c r="C25" s="48">
        <v>3.3</v>
      </c>
    </row>
    <row r="26" spans="1:12">
      <c r="A26" s="8"/>
      <c r="B26" s="48">
        <v>3.2</v>
      </c>
      <c r="C26" s="48">
        <v>3.05</v>
      </c>
    </row>
    <row r="27" spans="1:12">
      <c r="A27" s="8"/>
      <c r="B27" s="48">
        <v>3.8</v>
      </c>
      <c r="C27" s="48">
        <v>3.45</v>
      </c>
    </row>
    <row r="28" spans="1:12">
      <c r="A28" s="8"/>
      <c r="B28" s="48">
        <v>3.35</v>
      </c>
      <c r="C28" s="48">
        <v>3.85</v>
      </c>
    </row>
    <row r="29" spans="1:12">
      <c r="A29" s="8"/>
      <c r="B29" s="48">
        <v>3.6</v>
      </c>
      <c r="C29" s="48">
        <v>3.9</v>
      </c>
    </row>
    <row r="30" spans="1:12">
      <c r="A30" s="8"/>
      <c r="B30" s="48">
        <v>3.5</v>
      </c>
      <c r="C30" s="48">
        <v>3.92</v>
      </c>
    </row>
    <row r="31" spans="1:12">
      <c r="A31" s="8"/>
      <c r="B31" s="48">
        <v>3.5</v>
      </c>
      <c r="C31" s="48">
        <v>3.85</v>
      </c>
    </row>
    <row r="32" spans="1:12">
      <c r="A32" s="8"/>
      <c r="B32" s="48">
        <v>3.4</v>
      </c>
      <c r="C32" s="48">
        <v>3.85</v>
      </c>
    </row>
    <row r="33" spans="1:3">
      <c r="A33" s="8"/>
      <c r="B33" s="48">
        <v>3.45</v>
      </c>
      <c r="C33" s="48">
        <v>3.75</v>
      </c>
    </row>
    <row r="34" spans="1:3">
      <c r="A34" s="8"/>
      <c r="B34" s="48">
        <v>3.45</v>
      </c>
      <c r="C34" s="48">
        <v>3.1</v>
      </c>
    </row>
    <row r="35" spans="1:3">
      <c r="A35" s="8"/>
      <c r="B35" s="48">
        <v>3.05</v>
      </c>
      <c r="C35" s="48">
        <v>3.95</v>
      </c>
    </row>
    <row r="36" spans="1:3">
      <c r="A36" s="8"/>
      <c r="B36" s="48">
        <v>3.45</v>
      </c>
      <c r="C36" s="48">
        <v>3.25</v>
      </c>
    </row>
    <row r="37" spans="1:3">
      <c r="A37" s="8"/>
      <c r="B37" s="48">
        <v>3.9</v>
      </c>
      <c r="C37" s="48">
        <v>3.6</v>
      </c>
    </row>
    <row r="38" spans="1:3">
      <c r="A38" s="8"/>
      <c r="B38" s="48">
        <v>3.5</v>
      </c>
      <c r="C38" s="48">
        <v>3.6</v>
      </c>
    </row>
    <row r="39" spans="1:3">
      <c r="A39" s="8"/>
      <c r="B39" s="48">
        <v>3.4</v>
      </c>
      <c r="C39" s="48">
        <v>3.1</v>
      </c>
    </row>
    <row r="40" spans="1:3">
      <c r="A40" s="8"/>
      <c r="B40" s="48">
        <v>3.7</v>
      </c>
      <c r="C40" s="48">
        <v>3.35</v>
      </c>
    </row>
    <row r="41" spans="1:3">
      <c r="A41" s="8"/>
      <c r="B41" s="48">
        <v>3.95</v>
      </c>
      <c r="C41" s="48">
        <v>3.96</v>
      </c>
    </row>
    <row r="42" spans="1:3">
      <c r="A42" s="8"/>
      <c r="B42" s="48">
        <v>3.45</v>
      </c>
      <c r="C42" s="48">
        <v>3.65</v>
      </c>
    </row>
    <row r="43" spans="1:3">
      <c r="A43" s="8"/>
      <c r="B43" s="48">
        <v>3.35</v>
      </c>
      <c r="C43" s="48">
        <v>3.9</v>
      </c>
    </row>
    <row r="44" spans="1:3">
      <c r="A44" s="8"/>
      <c r="B44" s="48">
        <v>3.55</v>
      </c>
      <c r="C44" s="48">
        <v>3.4</v>
      </c>
    </row>
    <row r="45" spans="1:3">
      <c r="A45" s="8"/>
      <c r="B45" s="48">
        <v>3.75</v>
      </c>
      <c r="C45" s="48">
        <v>3.4</v>
      </c>
    </row>
    <row r="46" spans="1:3">
      <c r="A46" s="8"/>
      <c r="B46" s="48">
        <v>3.35</v>
      </c>
      <c r="C46" s="48">
        <v>3.1</v>
      </c>
    </row>
    <row r="47" spans="1:3">
      <c r="A47" s="8"/>
      <c r="B47" s="48">
        <v>3.5</v>
      </c>
      <c r="C47" s="48">
        <v>3.8</v>
      </c>
    </row>
    <row r="48" spans="1:3">
      <c r="A48" s="8"/>
      <c r="B48" s="8"/>
      <c r="C48" s="48">
        <v>3.6</v>
      </c>
    </row>
    <row r="49" spans="1:3">
      <c r="A49" s="8"/>
      <c r="B49" s="8"/>
      <c r="C49" s="48">
        <v>3.74</v>
      </c>
    </row>
    <row r="50" spans="1:3">
      <c r="A50" s="8"/>
      <c r="B50" s="8"/>
      <c r="C50" s="48">
        <v>3.1</v>
      </c>
    </row>
    <row r="51" spans="1:3">
      <c r="A51" s="8"/>
      <c r="B51" s="8"/>
      <c r="C51" s="48">
        <v>3.65</v>
      </c>
    </row>
    <row r="52" spans="1:3">
      <c r="A52" s="8"/>
      <c r="B52" s="8"/>
      <c r="C52" s="48">
        <v>3.4</v>
      </c>
    </row>
    <row r="53" spans="1:3">
      <c r="A53" s="8"/>
      <c r="B53" s="8"/>
      <c r="C53" s="48">
        <v>3.85</v>
      </c>
    </row>
    <row r="54" spans="1:3">
      <c r="A54" s="8"/>
      <c r="B54" s="8"/>
      <c r="C54" s="48">
        <v>3.2</v>
      </c>
    </row>
    <row r="55" spans="1:3">
      <c r="A55" s="8"/>
      <c r="B55" s="8"/>
      <c r="C55" s="48">
        <v>3.97</v>
      </c>
    </row>
    <row r="56" spans="1:3">
      <c r="A56" s="8"/>
      <c r="B56" s="8"/>
      <c r="C56" s="48">
        <v>3.8</v>
      </c>
    </row>
    <row r="57" spans="1:3">
      <c r="A57" s="8"/>
      <c r="B57" s="8"/>
      <c r="C57" s="48">
        <v>3.1</v>
      </c>
    </row>
    <row r="58" spans="1:3">
      <c r="A58" s="8"/>
      <c r="B58" s="8"/>
      <c r="C58" s="48">
        <v>3.93</v>
      </c>
    </row>
    <row r="59" spans="1:3">
      <c r="A59" s="8"/>
      <c r="B59" s="8"/>
      <c r="C59" s="48">
        <v>3.91</v>
      </c>
    </row>
    <row r="60" spans="1:3">
      <c r="A60" s="8"/>
      <c r="B60" s="8"/>
      <c r="C60" s="48">
        <v>3.7</v>
      </c>
    </row>
    <row r="61" spans="1:3">
      <c r="A61" s="8"/>
      <c r="B61" s="8"/>
      <c r="C61" s="48">
        <v>3.05</v>
      </c>
    </row>
    <row r="62" spans="1:3">
      <c r="A62" s="8"/>
      <c r="B62" s="8"/>
      <c r="C62" s="48">
        <v>3.75</v>
      </c>
    </row>
    <row r="63" spans="1:3">
      <c r="A63" s="8"/>
      <c r="B63" s="8"/>
      <c r="C63" s="48">
        <v>3.8</v>
      </c>
    </row>
    <row r="64" spans="1:3">
      <c r="A64" s="8"/>
      <c r="B64" s="8"/>
      <c r="C64" s="48">
        <v>3.95</v>
      </c>
    </row>
    <row r="65" spans="1:3">
      <c r="A65" s="8"/>
      <c r="B65" s="8"/>
      <c r="C65" s="48">
        <v>3.65</v>
      </c>
    </row>
    <row r="66" spans="1:3">
      <c r="A66" s="8"/>
      <c r="B66" s="8"/>
      <c r="C66" s="48">
        <v>3.9</v>
      </c>
    </row>
    <row r="67" spans="1:3">
      <c r="A67" s="8"/>
      <c r="B67" s="8"/>
      <c r="C67" s="48">
        <v>3.45</v>
      </c>
    </row>
    <row r="68" spans="1:3">
      <c r="A68" s="8"/>
      <c r="B68" s="8"/>
      <c r="C68" s="48">
        <v>3.8</v>
      </c>
    </row>
    <row r="69" spans="1:3">
      <c r="A69" s="8"/>
      <c r="B69" s="8"/>
      <c r="C69" s="48">
        <v>3.8</v>
      </c>
    </row>
    <row r="70" spans="1:3">
      <c r="A70" s="8"/>
      <c r="B70" s="8"/>
      <c r="C70" s="48">
        <v>3.55</v>
      </c>
    </row>
    <row r="71" spans="1:3">
      <c r="A71" s="8"/>
      <c r="B71" s="8"/>
      <c r="C71" s="48">
        <v>3.8</v>
      </c>
    </row>
    <row r="72" spans="1:3">
      <c r="A72" s="8"/>
      <c r="B72" s="8"/>
      <c r="C72" s="48">
        <v>3.45</v>
      </c>
    </row>
    <row r="73" spans="1:3">
      <c r="A73" s="8"/>
      <c r="B73" s="8"/>
      <c r="C73" s="48">
        <v>3.8</v>
      </c>
    </row>
    <row r="74" spans="1:3">
      <c r="A74" s="8"/>
      <c r="B74" s="8"/>
      <c r="C74" s="48">
        <v>3.45</v>
      </c>
    </row>
    <row r="75" spans="1:3">
      <c r="A75" s="8"/>
      <c r="B75" s="8"/>
      <c r="C75" s="48">
        <v>3.9</v>
      </c>
    </row>
    <row r="76" spans="1:3">
      <c r="A76" s="8"/>
      <c r="B76" s="8"/>
      <c r="C76" s="48">
        <v>3.65</v>
      </c>
    </row>
    <row r="77" spans="1:3">
      <c r="A77" s="8"/>
      <c r="B77" s="8"/>
      <c r="C77" s="48">
        <v>3.95</v>
      </c>
    </row>
    <row r="78" spans="1:3">
      <c r="A78" s="8"/>
      <c r="B78" s="8"/>
      <c r="C78" s="48">
        <v>3.6</v>
      </c>
    </row>
    <row r="79" spans="1:3">
      <c r="A79" s="8"/>
      <c r="B79" s="8"/>
      <c r="C79" s="48">
        <v>3.85</v>
      </c>
    </row>
    <row r="80" spans="1:3">
      <c r="A80" s="8"/>
      <c r="B80" s="8"/>
      <c r="C80" s="48">
        <v>3.5</v>
      </c>
    </row>
    <row r="81" spans="1:3">
      <c r="A81" s="8"/>
      <c r="B81" s="8"/>
      <c r="C81" s="48">
        <v>3.4</v>
      </c>
    </row>
    <row r="82" spans="1:3">
      <c r="A82" s="8"/>
      <c r="B82" s="8"/>
      <c r="C82" s="48">
        <v>3.6</v>
      </c>
    </row>
    <row r="83" spans="1:3">
      <c r="A83" s="8"/>
      <c r="B83" s="8"/>
      <c r="C83" s="48">
        <v>3.5</v>
      </c>
    </row>
    <row r="84" spans="1:3">
      <c r="A84" s="8"/>
      <c r="B84" s="8"/>
      <c r="C84" s="48">
        <v>3.95</v>
      </c>
    </row>
    <row r="85" spans="1:3">
      <c r="A85" s="8"/>
      <c r="B85" s="8"/>
      <c r="C85" s="48">
        <v>3.1</v>
      </c>
    </row>
    <row r="86" spans="1:3">
      <c r="A86" s="8"/>
      <c r="B86" s="8"/>
      <c r="C86" s="48">
        <v>3.2</v>
      </c>
    </row>
    <row r="87" spans="1:3">
      <c r="A87" s="8"/>
      <c r="B87" s="8"/>
      <c r="C87" s="48">
        <v>3.15</v>
      </c>
    </row>
    <row r="88" spans="1:3">
      <c r="A88" s="8"/>
      <c r="B88" s="8"/>
      <c r="C88" s="48">
        <v>3.05</v>
      </c>
    </row>
    <row r="89" spans="1:3">
      <c r="A89" s="8"/>
      <c r="B89" s="8"/>
      <c r="C89" s="48">
        <v>3.55</v>
      </c>
    </row>
    <row r="90" spans="1:3">
      <c r="A90" s="8"/>
      <c r="B90" s="8"/>
      <c r="C90" s="48">
        <v>3.7</v>
      </c>
    </row>
    <row r="91" spans="1:3">
      <c r="A91" s="8"/>
      <c r="B91" s="8"/>
      <c r="C91" s="48">
        <v>3.55</v>
      </c>
    </row>
    <row r="92" spans="1:3">
      <c r="A92" s="8"/>
      <c r="B92" s="8"/>
      <c r="C92" s="48">
        <v>3.95</v>
      </c>
    </row>
    <row r="93" spans="1:3">
      <c r="A93" s="8"/>
      <c r="B93" s="8"/>
      <c r="C93" s="48">
        <v>3.15</v>
      </c>
    </row>
    <row r="94" spans="1:3">
      <c r="A94" s="8"/>
      <c r="B94" s="8"/>
      <c r="C94" s="48">
        <v>3.55</v>
      </c>
    </row>
    <row r="95" spans="1:3">
      <c r="A95" s="8"/>
      <c r="B95" s="8"/>
      <c r="C95" s="48">
        <v>3.5</v>
      </c>
    </row>
    <row r="96" spans="1:3">
      <c r="A96" s="8"/>
      <c r="B96" s="8"/>
      <c r="C96" s="48">
        <v>3.75</v>
      </c>
    </row>
    <row r="97" spans="1:3">
      <c r="A97" s="8"/>
      <c r="B97" s="8"/>
      <c r="C97" s="48">
        <v>3.15</v>
      </c>
    </row>
    <row r="98" spans="1:3">
      <c r="A98" s="8"/>
      <c r="B98" s="8"/>
      <c r="C98" s="48">
        <v>3.15</v>
      </c>
    </row>
    <row r="99" spans="1:3">
      <c r="A99" s="8"/>
      <c r="B99" s="8"/>
      <c r="C99" s="48">
        <v>3.4</v>
      </c>
    </row>
    <row r="100" spans="1:3">
      <c r="A100" s="8"/>
      <c r="B100" s="8"/>
      <c r="C100" s="48">
        <v>3.2</v>
      </c>
    </row>
    <row r="101" spans="1:3">
      <c r="A101" s="8"/>
      <c r="B101" s="8"/>
      <c r="C101" s="48">
        <v>3.4</v>
      </c>
    </row>
    <row r="102" spans="1:3">
      <c r="A102" s="8"/>
      <c r="B102" s="8"/>
      <c r="C102" s="48">
        <v>3.65</v>
      </c>
    </row>
    <row r="103" spans="1:3">
      <c r="A103" s="8"/>
      <c r="B103" s="8"/>
      <c r="C103" s="48">
        <v>3.75</v>
      </c>
    </row>
    <row r="104" spans="1:3">
      <c r="A104" s="8"/>
      <c r="B104" s="8"/>
      <c r="C104" s="48">
        <v>3.2</v>
      </c>
    </row>
    <row r="105" spans="1:3">
      <c r="A105" s="8"/>
      <c r="B105" s="8"/>
      <c r="C105" s="48">
        <v>3.3</v>
      </c>
    </row>
    <row r="106" spans="1:3">
      <c r="A106" s="8"/>
      <c r="B106" s="8"/>
      <c r="C106" s="48">
        <v>3.85</v>
      </c>
    </row>
    <row r="107" spans="1:3">
      <c r="A107" s="8"/>
      <c r="B107" s="8"/>
      <c r="C107" s="48">
        <v>3.3</v>
      </c>
    </row>
    <row r="108" spans="1:3">
      <c r="A108" s="8"/>
      <c r="B108" s="8"/>
      <c r="C108" s="48">
        <v>3.3</v>
      </c>
    </row>
    <row r="109" spans="1:3">
      <c r="A109" s="8"/>
      <c r="B109" s="8"/>
      <c r="C109" s="48">
        <v>3.85</v>
      </c>
    </row>
    <row r="110" spans="1:3">
      <c r="A110" s="8"/>
      <c r="B110" s="8"/>
      <c r="C110" s="48">
        <v>3.25</v>
      </c>
    </row>
    <row r="111" spans="1:3">
      <c r="A111" s="8"/>
      <c r="B111" s="8"/>
      <c r="C111" s="48">
        <v>3.85</v>
      </c>
    </row>
    <row r="112" spans="1:3">
      <c r="A112" s="8"/>
      <c r="B112" s="8"/>
      <c r="C112" s="48">
        <v>3.6</v>
      </c>
    </row>
    <row r="113" spans="1:3">
      <c r="A113" s="8"/>
      <c r="B113" s="8"/>
      <c r="C113" s="48">
        <v>3.95</v>
      </c>
    </row>
    <row r="114" spans="1:3">
      <c r="A114" s="8"/>
      <c r="B114" s="8"/>
      <c r="C114" s="48">
        <v>3.95</v>
      </c>
    </row>
    <row r="115" spans="1:3">
      <c r="A115" s="8"/>
      <c r="B115" s="8"/>
      <c r="C115" s="48">
        <v>3.25</v>
      </c>
    </row>
    <row r="116" spans="1:3">
      <c r="A116" s="8"/>
      <c r="B116" s="8"/>
      <c r="C116" s="48">
        <v>3.5</v>
      </c>
    </row>
    <row r="117" spans="1:3">
      <c r="A117" s="8"/>
      <c r="B117" s="8"/>
      <c r="C117" s="48">
        <v>3.75</v>
      </c>
    </row>
    <row r="118" spans="1:3">
      <c r="A118" s="8"/>
      <c r="B118" s="8"/>
      <c r="C118" s="48">
        <v>3.45</v>
      </c>
    </row>
    <row r="119" spans="1:3">
      <c r="A119" s="8"/>
      <c r="B119" s="8"/>
      <c r="C119" s="48">
        <v>3.65</v>
      </c>
    </row>
    <row r="120" spans="1:3">
      <c r="A120" s="8"/>
      <c r="B120" s="8"/>
      <c r="C120" s="48">
        <v>3.3</v>
      </c>
    </row>
    <row r="121" spans="1:3">
      <c r="A121" s="8"/>
      <c r="B121" s="8"/>
      <c r="C121" s="48">
        <v>3.9</v>
      </c>
    </row>
    <row r="122" spans="1:3">
      <c r="A122" s="8"/>
      <c r="B122" s="8"/>
      <c r="C122" s="48">
        <v>3.35</v>
      </c>
    </row>
    <row r="123" spans="1:3">
      <c r="A123" s="8"/>
      <c r="B123" s="8"/>
      <c r="C123" s="48">
        <v>3.55</v>
      </c>
    </row>
    <row r="124" spans="1:3">
      <c r="A124" s="8"/>
      <c r="B124" s="8"/>
      <c r="C124" s="48">
        <v>3.65</v>
      </c>
    </row>
    <row r="125" spans="1:3">
      <c r="A125" s="8"/>
      <c r="B125" s="8"/>
      <c r="C125" s="48">
        <v>3.75</v>
      </c>
    </row>
    <row r="126" spans="1:3">
      <c r="A126" s="8"/>
      <c r="B126" s="8"/>
      <c r="C126" s="48">
        <v>3.9</v>
      </c>
    </row>
    <row r="127" spans="1:3">
      <c r="A127" s="8"/>
      <c r="B127" s="8"/>
      <c r="C127" s="48">
        <v>3.75</v>
      </c>
    </row>
    <row r="128" spans="1:3">
      <c r="A128" s="8"/>
      <c r="B128" s="8"/>
      <c r="C128" s="48">
        <v>3.2</v>
      </c>
    </row>
    <row r="129" spans="1:3">
      <c r="A129" s="8"/>
      <c r="B129" s="8"/>
      <c r="C129" s="48">
        <v>3.6</v>
      </c>
    </row>
    <row r="130" spans="1:3">
      <c r="A130" s="8"/>
      <c r="B130" s="8"/>
      <c r="C130" s="48">
        <v>3.05</v>
      </c>
    </row>
    <row r="131" spans="1:3">
      <c r="A131" s="8"/>
      <c r="B131" s="8"/>
      <c r="C131" s="48">
        <v>3.74</v>
      </c>
    </row>
    <row r="132" spans="1:3">
      <c r="A132" s="8"/>
      <c r="B132" s="8"/>
      <c r="C132" s="48">
        <v>3.25</v>
      </c>
    </row>
    <row r="133" spans="1:3">
      <c r="A133" s="8"/>
      <c r="B133" s="8"/>
      <c r="C133" s="48">
        <v>3.7</v>
      </c>
    </row>
    <row r="134" spans="1:3">
      <c r="A134" s="8"/>
      <c r="B134" s="8"/>
      <c r="C134" s="48">
        <v>3.9</v>
      </c>
    </row>
    <row r="135" spans="1:3">
      <c r="A135" s="8"/>
      <c r="B135" s="8"/>
      <c r="C135" s="48">
        <v>3.65</v>
      </c>
    </row>
    <row r="136" spans="1:3">
      <c r="A136" s="8"/>
      <c r="B136" s="8"/>
      <c r="C136" s="48">
        <v>3.94</v>
      </c>
    </row>
    <row r="137" spans="1:3">
      <c r="A137" s="8"/>
      <c r="B137" s="8"/>
      <c r="C137" s="48">
        <v>3.7</v>
      </c>
    </row>
  </sheetData>
  <mergeCells count="3">
    <mergeCell ref="A1:C1"/>
    <mergeCell ref="F12:J12"/>
    <mergeCell ref="F19:L1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1"/>
  <sheetViews>
    <sheetView workbookViewId="0">
      <selection activeCell="A26" sqref="A26"/>
    </sheetView>
  </sheetViews>
  <sheetFormatPr defaultRowHeight="15"/>
  <cols>
    <col min="1" max="2" width="16.85546875" style="1" customWidth="1"/>
    <col min="4" max="4" width="14.28515625" customWidth="1"/>
    <col min="5" max="6" width="14.140625" customWidth="1"/>
    <col min="9" max="9" width="36.5703125" customWidth="1"/>
    <col min="10" max="10" width="13.85546875" customWidth="1"/>
  </cols>
  <sheetData>
    <row r="1" spans="1:10">
      <c r="A1" s="28" t="s">
        <v>1</v>
      </c>
      <c r="B1" s="28" t="s">
        <v>2</v>
      </c>
      <c r="D1" s="31"/>
      <c r="E1" s="32" t="s">
        <v>47</v>
      </c>
      <c r="F1" s="32" t="s">
        <v>46</v>
      </c>
      <c r="I1" s="33" t="s">
        <v>51</v>
      </c>
      <c r="J1" s="34"/>
    </row>
    <row r="2" spans="1:10">
      <c r="A2" s="10">
        <v>0</v>
      </c>
      <c r="B2" s="10" t="s">
        <v>3</v>
      </c>
      <c r="D2" s="31" t="s">
        <v>48</v>
      </c>
      <c r="E2" s="30">
        <f>COUNTIFS(A2:A201,"0",B2:B201,"No Major")</f>
        <v>12</v>
      </c>
      <c r="F2" s="31">
        <f>COUNTIFS(A2:A201,"1",B2:B201,"No Major")</f>
        <v>19</v>
      </c>
      <c r="I2" s="33"/>
      <c r="J2" s="34"/>
    </row>
    <row r="3" spans="1:10">
      <c r="A3" s="10">
        <v>1</v>
      </c>
      <c r="B3" s="10" t="s">
        <v>3</v>
      </c>
      <c r="D3" s="31" t="s">
        <v>49</v>
      </c>
      <c r="E3" s="31">
        <f>COUNTIF(A2:A201,"0")</f>
        <v>108</v>
      </c>
      <c r="F3" s="31">
        <f>COUNTIF(A2:A201,"1")</f>
        <v>92</v>
      </c>
      <c r="I3" s="52" t="s">
        <v>30</v>
      </c>
      <c r="J3" s="52"/>
    </row>
    <row r="4" spans="1:10">
      <c r="A4" s="10">
        <v>0</v>
      </c>
      <c r="B4" s="10" t="s">
        <v>5</v>
      </c>
      <c r="D4" s="31" t="s">
        <v>50</v>
      </c>
      <c r="E4" s="31">
        <f>E2/E3</f>
        <v>0.1111111111111111</v>
      </c>
      <c r="F4" s="31">
        <f>F2/F3</f>
        <v>0.20652173913043478</v>
      </c>
      <c r="I4" s="38" t="s">
        <v>31</v>
      </c>
      <c r="J4" s="38">
        <v>0</v>
      </c>
    </row>
    <row r="5" spans="1:10">
      <c r="A5" s="10">
        <v>1</v>
      </c>
      <c r="B5" s="10" t="s">
        <v>3</v>
      </c>
      <c r="I5" s="38" t="s">
        <v>32</v>
      </c>
      <c r="J5" s="38">
        <v>0.05</v>
      </c>
    </row>
    <row r="6" spans="1:10">
      <c r="A6" s="10">
        <v>0</v>
      </c>
      <c r="B6" s="10" t="s">
        <v>3</v>
      </c>
      <c r="I6" s="39" t="s">
        <v>47</v>
      </c>
      <c r="J6" s="39"/>
    </row>
    <row r="7" spans="1:10">
      <c r="A7" s="10">
        <v>0</v>
      </c>
      <c r="B7" s="10" t="s">
        <v>4</v>
      </c>
      <c r="I7" s="38" t="s">
        <v>52</v>
      </c>
      <c r="J7" s="40">
        <v>12</v>
      </c>
    </row>
    <row r="8" spans="1:10">
      <c r="A8" s="10">
        <v>1</v>
      </c>
      <c r="B8" s="10" t="s">
        <v>4</v>
      </c>
      <c r="I8" s="38" t="s">
        <v>27</v>
      </c>
      <c r="J8" s="38">
        <v>108</v>
      </c>
    </row>
    <row r="9" spans="1:10">
      <c r="A9" s="10">
        <v>0</v>
      </c>
      <c r="B9" s="10" t="s">
        <v>5</v>
      </c>
      <c r="I9" s="39" t="s">
        <v>46</v>
      </c>
      <c r="J9" s="39"/>
    </row>
    <row r="10" spans="1:10">
      <c r="A10" s="10">
        <v>1</v>
      </c>
      <c r="B10" s="10" t="s">
        <v>5</v>
      </c>
      <c r="I10" s="38" t="s">
        <v>52</v>
      </c>
      <c r="J10" s="38">
        <v>19</v>
      </c>
    </row>
    <row r="11" spans="1:10">
      <c r="A11" s="10">
        <v>0</v>
      </c>
      <c r="B11" s="10" t="s">
        <v>3</v>
      </c>
      <c r="I11" s="38" t="s">
        <v>27</v>
      </c>
      <c r="J11" s="38">
        <v>92</v>
      </c>
    </row>
    <row r="12" spans="1:10">
      <c r="A12" s="10">
        <v>1</v>
      </c>
      <c r="B12" s="10" t="s">
        <v>11</v>
      </c>
      <c r="I12" s="35"/>
      <c r="J12" s="35"/>
    </row>
    <row r="13" spans="1:10">
      <c r="A13" s="10">
        <v>0</v>
      </c>
      <c r="B13" s="10" t="s">
        <v>11</v>
      </c>
      <c r="I13" s="53" t="s">
        <v>34</v>
      </c>
      <c r="J13" s="53"/>
    </row>
    <row r="14" spans="1:10">
      <c r="A14" s="10">
        <v>1</v>
      </c>
      <c r="B14" s="10" t="s">
        <v>3</v>
      </c>
      <c r="I14" s="36" t="s">
        <v>53</v>
      </c>
      <c r="J14" s="36">
        <f>J7/J8</f>
        <v>0.1111111111111111</v>
      </c>
    </row>
    <row r="15" spans="1:10">
      <c r="A15" s="10">
        <v>1</v>
      </c>
      <c r="B15" s="10" t="s">
        <v>3</v>
      </c>
      <c r="I15" s="36" t="s">
        <v>54</v>
      </c>
      <c r="J15" s="36">
        <f>J10/J11</f>
        <v>0.20652173913043478</v>
      </c>
    </row>
    <row r="16" spans="1:10">
      <c r="A16" s="10">
        <v>0</v>
      </c>
      <c r="B16" s="10" t="s">
        <v>3</v>
      </c>
      <c r="I16" s="36" t="s">
        <v>55</v>
      </c>
      <c r="J16" s="36">
        <f>J14-J15</f>
        <v>-9.5410628019323679E-2</v>
      </c>
    </row>
    <row r="17" spans="1:10">
      <c r="A17" s="10">
        <v>0</v>
      </c>
      <c r="B17" s="10" t="s">
        <v>5</v>
      </c>
      <c r="I17" s="36" t="s">
        <v>56</v>
      </c>
      <c r="J17" s="36">
        <f>(J7+J10)/(J8+J11)</f>
        <v>0.155</v>
      </c>
    </row>
    <row r="18" spans="1:10">
      <c r="A18" s="10">
        <v>0</v>
      </c>
      <c r="B18" s="10" t="s">
        <v>3</v>
      </c>
      <c r="I18" s="38" t="s">
        <v>57</v>
      </c>
      <c r="J18" s="38">
        <f>(J16-J4)/SQRT(J17*(1-J17)*(1/J8+1/J11))</f>
        <v>-1.8582038028347665</v>
      </c>
    </row>
    <row r="19" spans="1:10">
      <c r="A19" s="10">
        <v>1</v>
      </c>
      <c r="B19" s="10" t="s">
        <v>11</v>
      </c>
      <c r="I19" s="42"/>
      <c r="J19" s="42"/>
    </row>
    <row r="20" spans="1:10">
      <c r="A20" s="10">
        <v>1</v>
      </c>
      <c r="B20" s="10" t="s">
        <v>3</v>
      </c>
      <c r="I20" s="39" t="s">
        <v>58</v>
      </c>
      <c r="J20" s="39"/>
    </row>
    <row r="21" spans="1:10">
      <c r="A21" s="10">
        <v>1</v>
      </c>
      <c r="B21" s="10" t="s">
        <v>5</v>
      </c>
      <c r="I21" s="38" t="s">
        <v>43</v>
      </c>
      <c r="J21" s="43">
        <f>NORMSINV(1-J5)</f>
        <v>1.6448536269514724</v>
      </c>
    </row>
    <row r="22" spans="1:10">
      <c r="A22" s="10">
        <v>1</v>
      </c>
      <c r="B22" s="10" t="s">
        <v>5</v>
      </c>
      <c r="I22" s="41" t="s">
        <v>45</v>
      </c>
      <c r="J22" s="43">
        <f>1-NORMSDIST(J18)</f>
        <v>0.9684299609017285</v>
      </c>
    </row>
    <row r="23" spans="1:10">
      <c r="A23" s="10">
        <v>0</v>
      </c>
      <c r="B23" s="10" t="s">
        <v>3</v>
      </c>
      <c r="I23" s="37" t="str">
        <f>IF(J22&lt;$J$5,"Reject the null hypothesis","Do not reject the null hypothesis")</f>
        <v>Do not reject the null hypothesis</v>
      </c>
      <c r="J23" s="37"/>
    </row>
    <row r="24" spans="1:10">
      <c r="A24" s="10">
        <v>0</v>
      </c>
      <c r="B24" s="10" t="s">
        <v>5</v>
      </c>
    </row>
    <row r="25" spans="1:10">
      <c r="A25" s="10">
        <v>1</v>
      </c>
      <c r="B25" s="10" t="s">
        <v>3</v>
      </c>
    </row>
    <row r="26" spans="1:10">
      <c r="A26" s="10">
        <v>0</v>
      </c>
      <c r="B26" s="10" t="s">
        <v>5</v>
      </c>
    </row>
    <row r="27" spans="1:10">
      <c r="A27" s="10">
        <v>1</v>
      </c>
      <c r="B27" s="10" t="s">
        <v>3</v>
      </c>
    </row>
    <row r="28" spans="1:10">
      <c r="A28" s="10">
        <v>0</v>
      </c>
      <c r="B28" s="10" t="s">
        <v>5</v>
      </c>
    </row>
    <row r="29" spans="1:10">
      <c r="A29" s="10">
        <v>0</v>
      </c>
      <c r="B29" s="10" t="s">
        <v>5</v>
      </c>
    </row>
    <row r="30" spans="1:10">
      <c r="A30" s="10">
        <v>0</v>
      </c>
      <c r="B30" s="10" t="s">
        <v>5</v>
      </c>
    </row>
    <row r="31" spans="1:10">
      <c r="A31" s="10">
        <v>0</v>
      </c>
      <c r="B31" s="10" t="s">
        <v>5</v>
      </c>
    </row>
    <row r="32" spans="1:10">
      <c r="A32" s="10">
        <v>0</v>
      </c>
      <c r="B32" s="10" t="s">
        <v>5</v>
      </c>
    </row>
    <row r="33" spans="1:2">
      <c r="A33" s="10">
        <v>1</v>
      </c>
      <c r="B33" s="10" t="s">
        <v>4</v>
      </c>
    </row>
    <row r="34" spans="1:2">
      <c r="A34" s="10">
        <v>1</v>
      </c>
      <c r="B34" s="10" t="s">
        <v>3</v>
      </c>
    </row>
    <row r="35" spans="1:2">
      <c r="A35" s="10">
        <v>0</v>
      </c>
      <c r="B35" s="10" t="s">
        <v>5</v>
      </c>
    </row>
    <row r="36" spans="1:2">
      <c r="A36" s="10">
        <v>1</v>
      </c>
      <c r="B36" s="10" t="s">
        <v>3</v>
      </c>
    </row>
    <row r="37" spans="1:2">
      <c r="A37" s="10">
        <v>1</v>
      </c>
      <c r="B37" s="10" t="s">
        <v>3</v>
      </c>
    </row>
    <row r="38" spans="1:2">
      <c r="A38" s="10">
        <v>0</v>
      </c>
      <c r="B38" s="10" t="s">
        <v>5</v>
      </c>
    </row>
    <row r="39" spans="1:2">
      <c r="A39" s="10">
        <v>0</v>
      </c>
      <c r="B39" s="10" t="s">
        <v>5</v>
      </c>
    </row>
    <row r="40" spans="1:2">
      <c r="A40" s="10">
        <v>0</v>
      </c>
      <c r="B40" s="10" t="s">
        <v>5</v>
      </c>
    </row>
    <row r="41" spans="1:2">
      <c r="A41" s="10">
        <v>1</v>
      </c>
      <c r="B41" s="10" t="s">
        <v>3</v>
      </c>
    </row>
    <row r="42" spans="1:2">
      <c r="A42" s="10">
        <v>0</v>
      </c>
      <c r="B42" s="10" t="s">
        <v>5</v>
      </c>
    </row>
    <row r="43" spans="1:2">
      <c r="A43" s="10">
        <v>0</v>
      </c>
      <c r="B43" s="10" t="s">
        <v>5</v>
      </c>
    </row>
    <row r="44" spans="1:2">
      <c r="A44" s="10">
        <v>1</v>
      </c>
      <c r="B44" s="10" t="s">
        <v>3</v>
      </c>
    </row>
    <row r="45" spans="1:2">
      <c r="A45" s="10">
        <v>0</v>
      </c>
      <c r="B45" s="10" t="s">
        <v>5</v>
      </c>
    </row>
    <row r="46" spans="1:2">
      <c r="A46" s="10">
        <v>1</v>
      </c>
      <c r="B46" s="10" t="s">
        <v>3</v>
      </c>
    </row>
    <row r="47" spans="1:2">
      <c r="A47" s="10">
        <v>0</v>
      </c>
      <c r="B47" s="10" t="s">
        <v>5</v>
      </c>
    </row>
    <row r="48" spans="1:2">
      <c r="A48" s="10">
        <v>1</v>
      </c>
      <c r="B48" s="10" t="s">
        <v>3</v>
      </c>
    </row>
    <row r="49" spans="1:2">
      <c r="A49" s="10">
        <v>1</v>
      </c>
      <c r="B49" s="10" t="s">
        <v>3</v>
      </c>
    </row>
    <row r="50" spans="1:2">
      <c r="A50" s="10">
        <v>1</v>
      </c>
      <c r="B50" s="10" t="s">
        <v>5</v>
      </c>
    </row>
    <row r="51" spans="1:2">
      <c r="A51" s="10">
        <v>0</v>
      </c>
      <c r="B51" s="10" t="s">
        <v>5</v>
      </c>
    </row>
    <row r="52" spans="1:2">
      <c r="A52" s="10">
        <v>0</v>
      </c>
      <c r="B52" s="10" t="s">
        <v>5</v>
      </c>
    </row>
    <row r="53" spans="1:2">
      <c r="A53" s="10">
        <v>0</v>
      </c>
      <c r="B53" s="10" t="s">
        <v>5</v>
      </c>
    </row>
    <row r="54" spans="1:2">
      <c r="A54" s="10">
        <v>1</v>
      </c>
      <c r="B54" s="10" t="s">
        <v>4</v>
      </c>
    </row>
    <row r="55" spans="1:2">
      <c r="A55" s="10">
        <v>1</v>
      </c>
      <c r="B55" s="10" t="s">
        <v>4</v>
      </c>
    </row>
    <row r="56" spans="1:2">
      <c r="A56" s="10">
        <v>1</v>
      </c>
      <c r="B56" s="10" t="s">
        <v>4</v>
      </c>
    </row>
    <row r="57" spans="1:2">
      <c r="A57" s="10">
        <v>1</v>
      </c>
      <c r="B57" s="10" t="s">
        <v>5</v>
      </c>
    </row>
    <row r="58" spans="1:2">
      <c r="A58" s="10">
        <v>0</v>
      </c>
      <c r="B58" s="10" t="s">
        <v>5</v>
      </c>
    </row>
    <row r="59" spans="1:2">
      <c r="A59" s="10">
        <v>0</v>
      </c>
      <c r="B59" s="10" t="s">
        <v>5</v>
      </c>
    </row>
    <row r="60" spans="1:2">
      <c r="A60" s="10">
        <v>1</v>
      </c>
      <c r="B60" s="10" t="s">
        <v>5</v>
      </c>
    </row>
    <row r="61" spans="1:2">
      <c r="A61" s="10">
        <v>1</v>
      </c>
      <c r="B61" s="10" t="s">
        <v>5</v>
      </c>
    </row>
    <row r="62" spans="1:2">
      <c r="A62" s="10">
        <v>0</v>
      </c>
      <c r="B62" s="10" t="s">
        <v>4</v>
      </c>
    </row>
    <row r="63" spans="1:2">
      <c r="A63" s="10">
        <v>0</v>
      </c>
      <c r="B63" s="10" t="s">
        <v>4</v>
      </c>
    </row>
    <row r="64" spans="1:2">
      <c r="A64" s="10">
        <v>1</v>
      </c>
      <c r="B64" s="10" t="s">
        <v>5</v>
      </c>
    </row>
    <row r="65" spans="1:2">
      <c r="A65" s="10">
        <v>0</v>
      </c>
      <c r="B65" s="10" t="s">
        <v>4</v>
      </c>
    </row>
    <row r="66" spans="1:2">
      <c r="A66" s="10">
        <v>1</v>
      </c>
      <c r="B66" s="10" t="s">
        <v>11</v>
      </c>
    </row>
    <row r="67" spans="1:2">
      <c r="A67" s="10">
        <v>1</v>
      </c>
      <c r="B67" s="10" t="s">
        <v>5</v>
      </c>
    </row>
    <row r="68" spans="1:2">
      <c r="A68" s="10">
        <v>1</v>
      </c>
      <c r="B68" s="10" t="s">
        <v>5</v>
      </c>
    </row>
    <row r="69" spans="1:2">
      <c r="A69" s="10">
        <v>0</v>
      </c>
      <c r="B69" s="10" t="s">
        <v>4</v>
      </c>
    </row>
    <row r="70" spans="1:2">
      <c r="A70" s="10">
        <v>0</v>
      </c>
      <c r="B70" s="10" t="s">
        <v>4</v>
      </c>
    </row>
    <row r="71" spans="1:2">
      <c r="A71" s="10">
        <v>0</v>
      </c>
      <c r="B71" s="10" t="s">
        <v>4</v>
      </c>
    </row>
    <row r="72" spans="1:2">
      <c r="A72" s="10">
        <v>1</v>
      </c>
      <c r="B72" s="10" t="s">
        <v>5</v>
      </c>
    </row>
    <row r="73" spans="1:2">
      <c r="A73" s="10">
        <v>1</v>
      </c>
      <c r="B73" s="10" t="s">
        <v>5</v>
      </c>
    </row>
    <row r="74" spans="1:2">
      <c r="A74" s="10">
        <v>1</v>
      </c>
      <c r="B74" s="10" t="s">
        <v>5</v>
      </c>
    </row>
    <row r="75" spans="1:2">
      <c r="A75" s="10">
        <v>0</v>
      </c>
      <c r="B75" s="10" t="s">
        <v>4</v>
      </c>
    </row>
    <row r="76" spans="1:2">
      <c r="A76" s="10">
        <v>0</v>
      </c>
      <c r="B76" s="10" t="s">
        <v>4</v>
      </c>
    </row>
    <row r="77" spans="1:2">
      <c r="A77" s="10">
        <v>0</v>
      </c>
      <c r="B77" s="10" t="s">
        <v>4</v>
      </c>
    </row>
    <row r="78" spans="1:2">
      <c r="A78" s="10">
        <v>0</v>
      </c>
      <c r="B78" s="10" t="s">
        <v>4</v>
      </c>
    </row>
    <row r="79" spans="1:2">
      <c r="A79" s="10">
        <v>1</v>
      </c>
      <c r="B79" s="10" t="s">
        <v>5</v>
      </c>
    </row>
    <row r="80" spans="1:2">
      <c r="A80" s="10">
        <v>0</v>
      </c>
      <c r="B80" s="10" t="s">
        <v>4</v>
      </c>
    </row>
    <row r="81" spans="1:2">
      <c r="A81" s="10">
        <v>1</v>
      </c>
      <c r="B81" s="10" t="s">
        <v>5</v>
      </c>
    </row>
    <row r="82" spans="1:2">
      <c r="A82" s="10">
        <v>0</v>
      </c>
      <c r="B82" s="10" t="s">
        <v>4</v>
      </c>
    </row>
    <row r="83" spans="1:2">
      <c r="A83" s="10">
        <v>1</v>
      </c>
      <c r="B83" s="10" t="s">
        <v>5</v>
      </c>
    </row>
    <row r="84" spans="1:2">
      <c r="A84" s="10">
        <v>1</v>
      </c>
      <c r="B84" s="10" t="s">
        <v>5</v>
      </c>
    </row>
    <row r="85" spans="1:2">
      <c r="A85" s="10">
        <v>1</v>
      </c>
      <c r="B85" s="10" t="s">
        <v>5</v>
      </c>
    </row>
    <row r="86" spans="1:2">
      <c r="A86" s="10">
        <v>1</v>
      </c>
      <c r="B86" s="10" t="s">
        <v>5</v>
      </c>
    </row>
    <row r="87" spans="1:2">
      <c r="A87" s="10">
        <v>0</v>
      </c>
      <c r="B87" s="10" t="s">
        <v>4</v>
      </c>
    </row>
    <row r="88" spans="1:2">
      <c r="A88" s="10">
        <v>1</v>
      </c>
      <c r="B88" s="10" t="s">
        <v>4</v>
      </c>
    </row>
    <row r="89" spans="1:2">
      <c r="A89" s="10">
        <v>0</v>
      </c>
      <c r="B89" s="10" t="s">
        <v>4</v>
      </c>
    </row>
    <row r="90" spans="1:2">
      <c r="A90" s="10">
        <v>0</v>
      </c>
      <c r="B90" s="10" t="s">
        <v>4</v>
      </c>
    </row>
    <row r="91" spans="1:2">
      <c r="A91" s="10">
        <v>1</v>
      </c>
      <c r="B91" s="10" t="s">
        <v>3</v>
      </c>
    </row>
    <row r="92" spans="1:2">
      <c r="A92" s="10">
        <v>0</v>
      </c>
      <c r="B92" s="10" t="s">
        <v>5</v>
      </c>
    </row>
    <row r="93" spans="1:2">
      <c r="A93" s="10">
        <v>1</v>
      </c>
      <c r="B93" s="10" t="s">
        <v>4</v>
      </c>
    </row>
    <row r="94" spans="1:2">
      <c r="A94" s="10">
        <v>1</v>
      </c>
      <c r="B94" s="10" t="s">
        <v>4</v>
      </c>
    </row>
    <row r="95" spans="1:2">
      <c r="A95" s="10">
        <v>1</v>
      </c>
      <c r="B95" s="10" t="s">
        <v>4</v>
      </c>
    </row>
    <row r="96" spans="1:2">
      <c r="A96" s="10">
        <v>1</v>
      </c>
      <c r="B96" s="10" t="s">
        <v>11</v>
      </c>
    </row>
    <row r="97" spans="1:2">
      <c r="A97" s="10">
        <v>0</v>
      </c>
      <c r="B97" s="10" t="s">
        <v>11</v>
      </c>
    </row>
    <row r="98" spans="1:2">
      <c r="A98" s="10">
        <v>0</v>
      </c>
      <c r="B98" s="10" t="s">
        <v>11</v>
      </c>
    </row>
    <row r="99" spans="1:2">
      <c r="A99" s="10">
        <v>1</v>
      </c>
      <c r="B99" s="10" t="s">
        <v>4</v>
      </c>
    </row>
    <row r="100" spans="1:2">
      <c r="A100" s="10">
        <v>1</v>
      </c>
      <c r="B100" s="10" t="s">
        <v>4</v>
      </c>
    </row>
    <row r="101" spans="1:2">
      <c r="A101" s="10">
        <v>0</v>
      </c>
      <c r="B101" s="10" t="s">
        <v>4</v>
      </c>
    </row>
    <row r="102" spans="1:2">
      <c r="A102" s="10">
        <v>0</v>
      </c>
      <c r="B102" s="10" t="s">
        <v>4</v>
      </c>
    </row>
    <row r="103" spans="1:2">
      <c r="A103" s="10">
        <v>0</v>
      </c>
      <c r="B103" s="10" t="s">
        <v>4</v>
      </c>
    </row>
    <row r="104" spans="1:2">
      <c r="A104" s="10">
        <v>0</v>
      </c>
      <c r="B104" s="10" t="s">
        <v>5</v>
      </c>
    </row>
    <row r="105" spans="1:2">
      <c r="A105" s="10">
        <v>0</v>
      </c>
      <c r="B105" s="10" t="s">
        <v>5</v>
      </c>
    </row>
    <row r="106" spans="1:2">
      <c r="A106" s="10">
        <v>1</v>
      </c>
      <c r="B106" s="10" t="s">
        <v>5</v>
      </c>
    </row>
    <row r="107" spans="1:2">
      <c r="A107" s="10">
        <v>1</v>
      </c>
      <c r="B107" s="10" t="s">
        <v>4</v>
      </c>
    </row>
    <row r="108" spans="1:2">
      <c r="A108" s="10">
        <v>0</v>
      </c>
      <c r="B108" s="10" t="s">
        <v>4</v>
      </c>
    </row>
    <row r="109" spans="1:2">
      <c r="A109" s="10">
        <v>0</v>
      </c>
      <c r="B109" s="10" t="s">
        <v>4</v>
      </c>
    </row>
    <row r="110" spans="1:2">
      <c r="A110" s="10">
        <v>0</v>
      </c>
      <c r="B110" s="10" t="s">
        <v>4</v>
      </c>
    </row>
    <row r="111" spans="1:2">
      <c r="A111" s="10">
        <v>1</v>
      </c>
      <c r="B111" s="10" t="s">
        <v>4</v>
      </c>
    </row>
    <row r="112" spans="1:2">
      <c r="A112" s="10">
        <v>1</v>
      </c>
      <c r="B112" s="10" t="s">
        <v>4</v>
      </c>
    </row>
    <row r="113" spans="1:2">
      <c r="A113" s="10">
        <v>0</v>
      </c>
      <c r="B113" s="10" t="s">
        <v>4</v>
      </c>
    </row>
    <row r="114" spans="1:2">
      <c r="A114" s="10">
        <v>0</v>
      </c>
      <c r="B114" s="10" t="s">
        <v>4</v>
      </c>
    </row>
    <row r="115" spans="1:2">
      <c r="A115" s="10">
        <v>1</v>
      </c>
      <c r="B115" s="10" t="s">
        <v>11</v>
      </c>
    </row>
    <row r="116" spans="1:2">
      <c r="A116" s="10">
        <v>1</v>
      </c>
      <c r="B116" s="10" t="s">
        <v>4</v>
      </c>
    </row>
    <row r="117" spans="1:2">
      <c r="A117" s="10">
        <v>0</v>
      </c>
      <c r="B117" s="10" t="s">
        <v>4</v>
      </c>
    </row>
    <row r="118" spans="1:2">
      <c r="A118" s="10">
        <v>1</v>
      </c>
      <c r="B118" s="10" t="s">
        <v>4</v>
      </c>
    </row>
    <row r="119" spans="1:2">
      <c r="A119" s="10">
        <v>1</v>
      </c>
      <c r="B119" s="10" t="s">
        <v>11</v>
      </c>
    </row>
    <row r="120" spans="1:2">
      <c r="A120" s="10">
        <v>0</v>
      </c>
      <c r="B120" s="10" t="s">
        <v>3</v>
      </c>
    </row>
    <row r="121" spans="1:2">
      <c r="A121" s="10">
        <v>1</v>
      </c>
      <c r="B121" s="10" t="s">
        <v>3</v>
      </c>
    </row>
    <row r="122" spans="1:2">
      <c r="A122" s="10">
        <v>0</v>
      </c>
      <c r="B122" s="10" t="s">
        <v>11</v>
      </c>
    </row>
    <row r="123" spans="1:2">
      <c r="A123" s="10">
        <v>1</v>
      </c>
      <c r="B123" s="10" t="s">
        <v>11</v>
      </c>
    </row>
    <row r="124" spans="1:2">
      <c r="A124" s="10">
        <v>0</v>
      </c>
      <c r="B124" s="10" t="s">
        <v>11</v>
      </c>
    </row>
    <row r="125" spans="1:2">
      <c r="A125" s="10">
        <v>0</v>
      </c>
      <c r="B125" s="10" t="s">
        <v>11</v>
      </c>
    </row>
    <row r="126" spans="1:2">
      <c r="A126" s="10">
        <v>0</v>
      </c>
      <c r="B126" s="10" t="s">
        <v>4</v>
      </c>
    </row>
    <row r="127" spans="1:2">
      <c r="A127" s="10">
        <v>1</v>
      </c>
      <c r="B127" s="10" t="s">
        <v>11</v>
      </c>
    </row>
    <row r="128" spans="1:2">
      <c r="A128" s="10">
        <v>1</v>
      </c>
      <c r="B128" s="10" t="s">
        <v>11</v>
      </c>
    </row>
    <row r="129" spans="1:2">
      <c r="A129" s="10">
        <v>0</v>
      </c>
      <c r="B129" s="10" t="s">
        <v>11</v>
      </c>
    </row>
    <row r="130" spans="1:2">
      <c r="A130" s="10">
        <v>0</v>
      </c>
      <c r="B130" s="10" t="s">
        <v>11</v>
      </c>
    </row>
    <row r="131" spans="1:2">
      <c r="A131" s="10">
        <v>0</v>
      </c>
      <c r="B131" s="10" t="s">
        <v>11</v>
      </c>
    </row>
    <row r="132" spans="1:2">
      <c r="A132" s="10">
        <v>1</v>
      </c>
      <c r="B132" s="10" t="s">
        <v>11</v>
      </c>
    </row>
    <row r="133" spans="1:2">
      <c r="A133" s="10">
        <v>1</v>
      </c>
      <c r="B133" s="10" t="s">
        <v>11</v>
      </c>
    </row>
    <row r="134" spans="1:2">
      <c r="A134" s="10">
        <v>1</v>
      </c>
      <c r="B134" s="10" t="s">
        <v>11</v>
      </c>
    </row>
    <row r="135" spans="1:2">
      <c r="A135" s="10">
        <v>1</v>
      </c>
      <c r="B135" s="10" t="s">
        <v>11</v>
      </c>
    </row>
    <row r="136" spans="1:2">
      <c r="A136" s="10">
        <v>1</v>
      </c>
      <c r="B136" s="10" t="s">
        <v>4</v>
      </c>
    </row>
    <row r="137" spans="1:2">
      <c r="A137" s="10">
        <v>0</v>
      </c>
      <c r="B137" s="10" t="s">
        <v>3</v>
      </c>
    </row>
    <row r="138" spans="1:2">
      <c r="A138" s="10">
        <v>0</v>
      </c>
      <c r="B138" s="10" t="s">
        <v>3</v>
      </c>
    </row>
    <row r="139" spans="1:2">
      <c r="A139" s="10">
        <v>1</v>
      </c>
      <c r="B139" s="10" t="s">
        <v>3</v>
      </c>
    </row>
    <row r="140" spans="1:2">
      <c r="A140" s="10">
        <v>0</v>
      </c>
      <c r="B140" s="10" t="s">
        <v>3</v>
      </c>
    </row>
    <row r="141" spans="1:2">
      <c r="A141" s="10">
        <v>1</v>
      </c>
      <c r="B141" s="10" t="s">
        <v>3</v>
      </c>
    </row>
    <row r="142" spans="1:2">
      <c r="A142" s="10">
        <v>1</v>
      </c>
      <c r="B142" s="10" t="s">
        <v>3</v>
      </c>
    </row>
    <row r="143" spans="1:2">
      <c r="A143" s="10">
        <v>0</v>
      </c>
      <c r="B143" s="10" t="s">
        <v>3</v>
      </c>
    </row>
    <row r="144" spans="1:2">
      <c r="A144" s="10">
        <v>0</v>
      </c>
      <c r="B144" s="10" t="s">
        <v>3</v>
      </c>
    </row>
    <row r="145" spans="1:2">
      <c r="A145" s="10">
        <v>0</v>
      </c>
      <c r="B145" s="10" t="s">
        <v>3</v>
      </c>
    </row>
    <row r="146" spans="1:2">
      <c r="A146" s="10">
        <v>1</v>
      </c>
      <c r="B146" s="10" t="s">
        <v>3</v>
      </c>
    </row>
    <row r="147" spans="1:2">
      <c r="A147" s="10">
        <v>1</v>
      </c>
      <c r="B147" s="10" t="s">
        <v>3</v>
      </c>
    </row>
    <row r="148" spans="1:2">
      <c r="A148" s="10">
        <v>0</v>
      </c>
      <c r="B148" s="10" t="s">
        <v>3</v>
      </c>
    </row>
    <row r="149" spans="1:2">
      <c r="A149" s="10">
        <v>1</v>
      </c>
      <c r="B149" s="10" t="s">
        <v>5</v>
      </c>
    </row>
    <row r="150" spans="1:2">
      <c r="A150" s="10">
        <v>1</v>
      </c>
      <c r="B150" s="10" t="s">
        <v>5</v>
      </c>
    </row>
    <row r="151" spans="1:2">
      <c r="A151" s="10">
        <v>1</v>
      </c>
      <c r="B151" s="10" t="s">
        <v>5</v>
      </c>
    </row>
    <row r="152" spans="1:2">
      <c r="A152" s="10">
        <v>0</v>
      </c>
      <c r="B152" s="10" t="s">
        <v>3</v>
      </c>
    </row>
    <row r="153" spans="1:2">
      <c r="A153" s="10">
        <v>0</v>
      </c>
      <c r="B153" s="10" t="s">
        <v>3</v>
      </c>
    </row>
    <row r="154" spans="1:2">
      <c r="A154" s="10">
        <v>0</v>
      </c>
      <c r="B154" s="10" t="s">
        <v>5</v>
      </c>
    </row>
    <row r="155" spans="1:2">
      <c r="A155" s="10">
        <v>0</v>
      </c>
      <c r="B155" s="10" t="s">
        <v>5</v>
      </c>
    </row>
    <row r="156" spans="1:2">
      <c r="A156" s="10">
        <v>0</v>
      </c>
      <c r="B156" s="10" t="s">
        <v>5</v>
      </c>
    </row>
    <row r="157" spans="1:2">
      <c r="A157" s="10">
        <v>0</v>
      </c>
      <c r="B157" s="10" t="s">
        <v>5</v>
      </c>
    </row>
    <row r="158" spans="1:2">
      <c r="A158" s="10">
        <v>1</v>
      </c>
      <c r="B158" s="10" t="s">
        <v>5</v>
      </c>
    </row>
    <row r="159" spans="1:2">
      <c r="A159" s="10">
        <v>1</v>
      </c>
      <c r="B159" s="10" t="s">
        <v>5</v>
      </c>
    </row>
    <row r="160" spans="1:2">
      <c r="A160" s="10">
        <v>1</v>
      </c>
      <c r="B160" s="10" t="s">
        <v>5</v>
      </c>
    </row>
    <row r="161" spans="1:2">
      <c r="A161" s="10">
        <v>0</v>
      </c>
      <c r="B161" s="10" t="s">
        <v>3</v>
      </c>
    </row>
    <row r="162" spans="1:2">
      <c r="A162" s="10">
        <v>1</v>
      </c>
      <c r="B162" s="10" t="s">
        <v>3</v>
      </c>
    </row>
    <row r="163" spans="1:2">
      <c r="A163" s="10">
        <v>0</v>
      </c>
      <c r="B163" s="10" t="s">
        <v>5</v>
      </c>
    </row>
    <row r="164" spans="1:2">
      <c r="A164" s="10">
        <v>1</v>
      </c>
      <c r="B164" s="10" t="s">
        <v>3</v>
      </c>
    </row>
    <row r="165" spans="1:2">
      <c r="A165" s="10">
        <v>0</v>
      </c>
      <c r="B165" s="10" t="s">
        <v>5</v>
      </c>
    </row>
    <row r="166" spans="1:2">
      <c r="A166" s="10">
        <v>0</v>
      </c>
      <c r="B166" s="10" t="s">
        <v>5</v>
      </c>
    </row>
    <row r="167" spans="1:2">
      <c r="A167" s="10">
        <v>0</v>
      </c>
      <c r="B167" s="10" t="s">
        <v>5</v>
      </c>
    </row>
    <row r="168" spans="1:2">
      <c r="A168" s="10">
        <v>1</v>
      </c>
      <c r="B168" s="10" t="s">
        <v>4</v>
      </c>
    </row>
    <row r="169" spans="1:2">
      <c r="A169" s="10">
        <v>0</v>
      </c>
      <c r="B169" s="10" t="s">
        <v>3</v>
      </c>
    </row>
    <row r="170" spans="1:2">
      <c r="A170" s="10">
        <v>0</v>
      </c>
      <c r="B170" s="10" t="s">
        <v>3</v>
      </c>
    </row>
    <row r="171" spans="1:2">
      <c r="A171" s="10">
        <v>1</v>
      </c>
      <c r="B171" s="10" t="s">
        <v>11</v>
      </c>
    </row>
    <row r="172" spans="1:2">
      <c r="A172" s="10">
        <v>1</v>
      </c>
      <c r="B172" s="10" t="s">
        <v>11</v>
      </c>
    </row>
    <row r="173" spans="1:2">
      <c r="A173" s="10">
        <v>1</v>
      </c>
      <c r="B173" s="10" t="s">
        <v>11</v>
      </c>
    </row>
    <row r="174" spans="1:2">
      <c r="A174" s="10">
        <v>1</v>
      </c>
      <c r="B174" s="10" t="s">
        <v>11</v>
      </c>
    </row>
    <row r="175" spans="1:2">
      <c r="A175" s="10">
        <v>1</v>
      </c>
      <c r="B175" s="10" t="s">
        <v>3</v>
      </c>
    </row>
    <row r="176" spans="1:2">
      <c r="A176" s="10">
        <v>1</v>
      </c>
      <c r="B176" s="10" t="s">
        <v>3</v>
      </c>
    </row>
    <row r="177" spans="1:2">
      <c r="A177" s="10">
        <v>1</v>
      </c>
      <c r="B177" s="10" t="s">
        <v>3</v>
      </c>
    </row>
    <row r="178" spans="1:2">
      <c r="A178" s="10">
        <v>0</v>
      </c>
      <c r="B178" s="10" t="s">
        <v>4</v>
      </c>
    </row>
    <row r="179" spans="1:2">
      <c r="A179" s="10">
        <v>0</v>
      </c>
      <c r="B179" s="10" t="s">
        <v>4</v>
      </c>
    </row>
    <row r="180" spans="1:2">
      <c r="A180" s="10">
        <v>0</v>
      </c>
      <c r="B180" s="10" t="s">
        <v>4</v>
      </c>
    </row>
    <row r="181" spans="1:2">
      <c r="A181" s="10">
        <v>0</v>
      </c>
      <c r="B181" s="10" t="s">
        <v>4</v>
      </c>
    </row>
    <row r="182" spans="1:2">
      <c r="A182" s="10">
        <v>0</v>
      </c>
      <c r="B182" s="10" t="s">
        <v>4</v>
      </c>
    </row>
    <row r="183" spans="1:2">
      <c r="A183" s="10">
        <v>1</v>
      </c>
      <c r="B183" s="10" t="s">
        <v>5</v>
      </c>
    </row>
    <row r="184" spans="1:2">
      <c r="A184" s="10">
        <v>0</v>
      </c>
      <c r="B184" s="10" t="s">
        <v>11</v>
      </c>
    </row>
    <row r="185" spans="1:2">
      <c r="A185" s="10">
        <v>0</v>
      </c>
      <c r="B185" s="10" t="s">
        <v>11</v>
      </c>
    </row>
    <row r="186" spans="1:2">
      <c r="A186" s="10">
        <v>0</v>
      </c>
      <c r="B186" s="10" t="s">
        <v>3</v>
      </c>
    </row>
    <row r="187" spans="1:2">
      <c r="A187" s="10">
        <v>1</v>
      </c>
      <c r="B187" s="10" t="s">
        <v>5</v>
      </c>
    </row>
    <row r="188" spans="1:2">
      <c r="A188" s="10">
        <v>0</v>
      </c>
      <c r="B188" s="10" t="s">
        <v>3</v>
      </c>
    </row>
    <row r="189" spans="1:2">
      <c r="A189" s="10">
        <v>0</v>
      </c>
      <c r="B189" s="10" t="s">
        <v>3</v>
      </c>
    </row>
    <row r="190" spans="1:2">
      <c r="A190" s="10">
        <v>0</v>
      </c>
      <c r="B190" s="10" t="s">
        <v>4</v>
      </c>
    </row>
    <row r="191" spans="1:2">
      <c r="A191" s="10">
        <v>0</v>
      </c>
      <c r="B191" s="10" t="s">
        <v>11</v>
      </c>
    </row>
    <row r="192" spans="1:2">
      <c r="A192" s="10">
        <v>0</v>
      </c>
      <c r="B192" s="10" t="s">
        <v>3</v>
      </c>
    </row>
    <row r="193" spans="1:2">
      <c r="A193" s="10">
        <v>0</v>
      </c>
      <c r="B193" s="10" t="s">
        <v>5</v>
      </c>
    </row>
    <row r="194" spans="1:2">
      <c r="A194" s="10">
        <v>0</v>
      </c>
      <c r="B194" s="10" t="s">
        <v>4</v>
      </c>
    </row>
    <row r="195" spans="1:2">
      <c r="A195" s="10">
        <v>0</v>
      </c>
      <c r="B195" s="10" t="s">
        <v>4</v>
      </c>
    </row>
    <row r="196" spans="1:2">
      <c r="A196" s="10">
        <v>0</v>
      </c>
      <c r="B196" s="10" t="s">
        <v>4</v>
      </c>
    </row>
    <row r="197" spans="1:2">
      <c r="A197" s="10">
        <v>0</v>
      </c>
      <c r="B197" s="10" t="s">
        <v>5</v>
      </c>
    </row>
    <row r="198" spans="1:2">
      <c r="A198" s="10">
        <v>0</v>
      </c>
      <c r="B198" s="10" t="s">
        <v>4</v>
      </c>
    </row>
    <row r="199" spans="1:2">
      <c r="A199" s="10">
        <v>1</v>
      </c>
      <c r="B199" s="10" t="s">
        <v>11</v>
      </c>
    </row>
    <row r="200" spans="1:2">
      <c r="A200" s="10">
        <v>0</v>
      </c>
      <c r="B200" s="10" t="s">
        <v>4</v>
      </c>
    </row>
    <row r="201" spans="1:2">
      <c r="A201" s="10">
        <v>1</v>
      </c>
      <c r="B201" s="10" t="s">
        <v>11</v>
      </c>
    </row>
  </sheetData>
  <mergeCells count="2">
    <mergeCell ref="I3:J3"/>
    <mergeCell ref="I13:J1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01"/>
  <sheetViews>
    <sheetView workbookViewId="0">
      <selection activeCell="F25" sqref="F25"/>
    </sheetView>
  </sheetViews>
  <sheetFormatPr defaultRowHeight="15"/>
  <cols>
    <col min="1" max="1" width="10.140625" bestFit="1" customWidth="1"/>
    <col min="2" max="2" width="8" customWidth="1"/>
    <col min="4" max="4" width="12" bestFit="1" customWidth="1"/>
  </cols>
  <sheetData>
    <row r="1" spans="1:7" s="66" customFormat="1">
      <c r="A1" s="66" t="s">
        <v>13</v>
      </c>
      <c r="B1" s="67" t="s">
        <v>75</v>
      </c>
      <c r="C1" s="66" t="s">
        <v>88</v>
      </c>
      <c r="D1" s="66" t="s">
        <v>89</v>
      </c>
      <c r="F1" s="68" t="s">
        <v>79</v>
      </c>
      <c r="G1" s="68">
        <f>AVERAGE(C:C)</f>
        <v>-5.6349999999999997E-2</v>
      </c>
    </row>
    <row r="2" spans="1:7">
      <c r="A2">
        <v>3.95</v>
      </c>
      <c r="B2">
        <v>3.45</v>
      </c>
      <c r="C2">
        <f>A2-B2</f>
        <v>0.5</v>
      </c>
      <c r="D2">
        <f>(C2-G$1)^2</f>
        <v>0.30952532250000003</v>
      </c>
    </row>
    <row r="3" spans="1:7">
      <c r="A3">
        <v>3.45</v>
      </c>
      <c r="B3">
        <v>3.39</v>
      </c>
      <c r="C3" s="44">
        <f t="shared" ref="C3:C66" si="0">A3-B3</f>
        <v>6.0000000000000053E-2</v>
      </c>
      <c r="D3" s="44">
        <f t="shared" ref="D3:D66" si="1">(C3-G$1)^2</f>
        <v>1.3537322500000011E-2</v>
      </c>
    </row>
    <row r="4" spans="1:7">
      <c r="A4">
        <v>3.3</v>
      </c>
      <c r="B4">
        <v>3.63</v>
      </c>
      <c r="C4" s="44">
        <f t="shared" si="0"/>
        <v>-0.33000000000000007</v>
      </c>
      <c r="D4" s="44">
        <f t="shared" si="1"/>
        <v>7.4884322500000031E-2</v>
      </c>
    </row>
    <row r="5" spans="1:7">
      <c r="A5">
        <v>3.55</v>
      </c>
      <c r="B5">
        <v>3.48</v>
      </c>
      <c r="C5" s="44">
        <f t="shared" si="0"/>
        <v>6.999999999999984E-2</v>
      </c>
      <c r="D5" s="44">
        <f t="shared" si="1"/>
        <v>1.5964322499999961E-2</v>
      </c>
    </row>
    <row r="6" spans="1:7">
      <c r="A6">
        <v>3.35</v>
      </c>
      <c r="B6">
        <v>3.52</v>
      </c>
      <c r="C6" s="44">
        <f t="shared" si="0"/>
        <v>-0.16999999999999993</v>
      </c>
      <c r="D6" s="44">
        <f t="shared" si="1"/>
        <v>1.2916322499999985E-2</v>
      </c>
    </row>
    <row r="7" spans="1:7">
      <c r="A7">
        <v>3.75</v>
      </c>
      <c r="B7">
        <v>3.81</v>
      </c>
      <c r="C7" s="44">
        <f t="shared" si="0"/>
        <v>-6.0000000000000053E-2</v>
      </c>
      <c r="D7" s="44">
        <f t="shared" si="1"/>
        <v>1.3322500000000408E-5</v>
      </c>
    </row>
    <row r="8" spans="1:7">
      <c r="A8">
        <v>3.5</v>
      </c>
      <c r="B8">
        <v>3.45</v>
      </c>
      <c r="C8" s="44">
        <f t="shared" si="0"/>
        <v>4.9999999999999822E-2</v>
      </c>
      <c r="D8" s="44">
        <f t="shared" si="1"/>
        <v>1.1310322499999961E-2</v>
      </c>
    </row>
    <row r="9" spans="1:7">
      <c r="A9">
        <v>3.6</v>
      </c>
      <c r="B9">
        <v>3.66</v>
      </c>
      <c r="C9" s="44">
        <f t="shared" si="0"/>
        <v>-6.0000000000000053E-2</v>
      </c>
      <c r="D9" s="44">
        <f t="shared" si="1"/>
        <v>1.3322500000000408E-5</v>
      </c>
    </row>
    <row r="10" spans="1:7">
      <c r="A10">
        <v>3.65</v>
      </c>
      <c r="B10">
        <v>3.74</v>
      </c>
      <c r="C10" s="44">
        <f t="shared" si="0"/>
        <v>-9.0000000000000302E-2</v>
      </c>
      <c r="D10" s="44">
        <f t="shared" si="1"/>
        <v>1.1323225000000204E-3</v>
      </c>
    </row>
    <row r="11" spans="1:7">
      <c r="A11">
        <v>3.8</v>
      </c>
      <c r="B11">
        <v>3.87</v>
      </c>
      <c r="C11" s="44">
        <f t="shared" si="0"/>
        <v>-7.0000000000000284E-2</v>
      </c>
      <c r="D11" s="44">
        <f t="shared" si="1"/>
        <v>1.8632250000000784E-4</v>
      </c>
    </row>
    <row r="12" spans="1:7">
      <c r="A12">
        <v>3.35</v>
      </c>
      <c r="B12">
        <v>3.68</v>
      </c>
      <c r="C12" s="44">
        <f t="shared" si="0"/>
        <v>-0.33000000000000007</v>
      </c>
      <c r="D12" s="44">
        <f t="shared" si="1"/>
        <v>7.4884322500000031E-2</v>
      </c>
    </row>
    <row r="13" spans="1:7">
      <c r="A13">
        <v>3.7</v>
      </c>
      <c r="B13">
        <v>3.75</v>
      </c>
      <c r="C13" s="44">
        <f t="shared" si="0"/>
        <v>-4.9999999999999822E-2</v>
      </c>
      <c r="D13" s="44">
        <f t="shared" si="1"/>
        <v>4.0322500000002222E-5</v>
      </c>
    </row>
    <row r="14" spans="1:7">
      <c r="A14">
        <v>3.35</v>
      </c>
      <c r="B14">
        <v>3.62</v>
      </c>
      <c r="C14" s="44">
        <f t="shared" si="0"/>
        <v>-0.27</v>
      </c>
      <c r="D14" s="44">
        <f t="shared" si="1"/>
        <v>4.5646322500000003E-2</v>
      </c>
    </row>
    <row r="15" spans="1:7">
      <c r="A15">
        <v>3.05</v>
      </c>
      <c r="B15">
        <v>3.07</v>
      </c>
      <c r="C15" s="44">
        <f t="shared" si="0"/>
        <v>-2.0000000000000018E-2</v>
      </c>
      <c r="D15" s="44">
        <f t="shared" si="1"/>
        <v>1.3213224999999984E-3</v>
      </c>
    </row>
    <row r="16" spans="1:7">
      <c r="A16">
        <v>3.3</v>
      </c>
      <c r="B16">
        <v>3.54</v>
      </c>
      <c r="C16" s="44">
        <f t="shared" si="0"/>
        <v>-0.24000000000000021</v>
      </c>
      <c r="D16" s="44">
        <f t="shared" si="1"/>
        <v>3.3727322500000073E-2</v>
      </c>
    </row>
    <row r="17" spans="1:4">
      <c r="A17">
        <v>3.65</v>
      </c>
      <c r="B17">
        <v>3.75</v>
      </c>
      <c r="C17" s="44">
        <f t="shared" si="0"/>
        <v>-0.10000000000000009</v>
      </c>
      <c r="D17" s="44">
        <f t="shared" si="1"/>
        <v>1.9053225000000081E-3</v>
      </c>
    </row>
    <row r="18" spans="1:4">
      <c r="A18">
        <v>3.15</v>
      </c>
      <c r="B18">
        <v>3.31</v>
      </c>
      <c r="C18" s="44">
        <f t="shared" si="0"/>
        <v>-0.16000000000000014</v>
      </c>
      <c r="D18" s="44">
        <f t="shared" si="1"/>
        <v>1.0743322500000031E-2</v>
      </c>
    </row>
    <row r="19" spans="1:4">
      <c r="A19">
        <v>3.1</v>
      </c>
      <c r="B19">
        <v>3.2</v>
      </c>
      <c r="C19" s="44">
        <f t="shared" si="0"/>
        <v>-0.10000000000000009</v>
      </c>
      <c r="D19" s="44">
        <f t="shared" si="1"/>
        <v>1.9053225000000081E-3</v>
      </c>
    </row>
    <row r="20" spans="1:4">
      <c r="A20">
        <v>3.8</v>
      </c>
      <c r="B20">
        <v>3.11</v>
      </c>
      <c r="C20" s="44">
        <f t="shared" si="0"/>
        <v>0.69</v>
      </c>
      <c r="D20" s="44">
        <f t="shared" si="1"/>
        <v>0.55703832249999996</v>
      </c>
    </row>
    <row r="21" spans="1:4">
      <c r="A21">
        <v>3.6</v>
      </c>
      <c r="B21">
        <v>3.84</v>
      </c>
      <c r="C21" s="44">
        <f t="shared" si="0"/>
        <v>-0.23999999999999977</v>
      </c>
      <c r="D21" s="44">
        <f t="shared" si="1"/>
        <v>3.3727322499999914E-2</v>
      </c>
    </row>
    <row r="22" spans="1:4">
      <c r="A22">
        <v>3.15</v>
      </c>
      <c r="B22">
        <v>3.39</v>
      </c>
      <c r="C22" s="44">
        <f t="shared" si="0"/>
        <v>-0.24000000000000021</v>
      </c>
      <c r="D22" s="44">
        <f t="shared" si="1"/>
        <v>3.3727322500000073E-2</v>
      </c>
    </row>
    <row r="23" spans="1:4">
      <c r="A23">
        <v>3.7</v>
      </c>
      <c r="B23">
        <v>3.74</v>
      </c>
      <c r="C23" s="44">
        <f t="shared" si="0"/>
        <v>-4.0000000000000036E-2</v>
      </c>
      <c r="D23" s="44">
        <f t="shared" si="1"/>
        <v>2.6732249999999877E-4</v>
      </c>
    </row>
    <row r="24" spans="1:4">
      <c r="A24">
        <v>3.3</v>
      </c>
      <c r="B24">
        <v>3.44</v>
      </c>
      <c r="C24" s="44">
        <f t="shared" si="0"/>
        <v>-0.14000000000000012</v>
      </c>
      <c r="D24" s="44">
        <f t="shared" si="1"/>
        <v>6.9973225000000217E-3</v>
      </c>
    </row>
    <row r="25" spans="1:4">
      <c r="A25">
        <v>3.7</v>
      </c>
      <c r="B25">
        <v>3.94</v>
      </c>
      <c r="C25" s="44">
        <f t="shared" si="0"/>
        <v>-0.23999999999999977</v>
      </c>
      <c r="D25" s="44">
        <f t="shared" si="1"/>
        <v>3.3727322499999914E-2</v>
      </c>
    </row>
    <row r="26" spans="1:4">
      <c r="A26">
        <v>3.85</v>
      </c>
      <c r="B26">
        <v>3.96</v>
      </c>
      <c r="C26" s="44">
        <f t="shared" si="0"/>
        <v>-0.10999999999999988</v>
      </c>
      <c r="D26" s="44">
        <f t="shared" si="1"/>
        <v>2.8783224999999872E-3</v>
      </c>
    </row>
    <row r="27" spans="1:4">
      <c r="A27">
        <v>3.75</v>
      </c>
      <c r="B27">
        <v>3.75</v>
      </c>
      <c r="C27" s="44">
        <f t="shared" si="0"/>
        <v>0</v>
      </c>
      <c r="D27" s="44">
        <f t="shared" si="1"/>
        <v>3.1753224999999997E-3</v>
      </c>
    </row>
    <row r="28" spans="1:4">
      <c r="A28">
        <v>3.35</v>
      </c>
      <c r="B28">
        <v>3.28</v>
      </c>
      <c r="C28" s="44">
        <f t="shared" si="0"/>
        <v>7.0000000000000284E-2</v>
      </c>
      <c r="D28" s="44">
        <f t="shared" si="1"/>
        <v>1.5964322500000076E-2</v>
      </c>
    </row>
    <row r="29" spans="1:4">
      <c r="A29">
        <v>3.3</v>
      </c>
      <c r="B29">
        <v>3.45</v>
      </c>
      <c r="C29" s="44">
        <f t="shared" si="0"/>
        <v>-0.15000000000000036</v>
      </c>
      <c r="D29" s="44">
        <f t="shared" si="1"/>
        <v>8.7703225000000662E-3</v>
      </c>
    </row>
    <row r="30" spans="1:4">
      <c r="A30">
        <v>3.85</v>
      </c>
      <c r="B30">
        <v>3.34</v>
      </c>
      <c r="C30" s="44">
        <f t="shared" si="0"/>
        <v>0.51000000000000023</v>
      </c>
      <c r="D30" s="44">
        <f t="shared" si="1"/>
        <v>0.3207523225000003</v>
      </c>
    </row>
    <row r="31" spans="1:4">
      <c r="A31">
        <v>3.15</v>
      </c>
      <c r="B31">
        <v>3.44</v>
      </c>
      <c r="C31" s="44">
        <f t="shared" si="0"/>
        <v>-0.29000000000000004</v>
      </c>
      <c r="D31" s="44">
        <f t="shared" si="1"/>
        <v>5.4592322500000012E-2</v>
      </c>
    </row>
    <row r="32" spans="1:4">
      <c r="A32">
        <v>3.7</v>
      </c>
      <c r="B32">
        <v>3.86</v>
      </c>
      <c r="C32" s="44">
        <f t="shared" si="0"/>
        <v>-0.1599999999999997</v>
      </c>
      <c r="D32" s="44">
        <f t="shared" si="1"/>
        <v>1.0743322499999939E-2</v>
      </c>
    </row>
    <row r="33" spans="1:4">
      <c r="A33">
        <v>3.05</v>
      </c>
      <c r="B33">
        <v>3.07</v>
      </c>
      <c r="C33" s="44">
        <f t="shared" si="0"/>
        <v>-2.0000000000000018E-2</v>
      </c>
      <c r="D33" s="44">
        <f t="shared" si="1"/>
        <v>1.3213224999999984E-3</v>
      </c>
    </row>
    <row r="34" spans="1:4">
      <c r="A34">
        <v>3.1</v>
      </c>
      <c r="B34">
        <v>3.16</v>
      </c>
      <c r="C34" s="44">
        <f t="shared" si="0"/>
        <v>-6.0000000000000053E-2</v>
      </c>
      <c r="D34" s="44">
        <f t="shared" si="1"/>
        <v>1.3322500000000408E-5</v>
      </c>
    </row>
    <row r="35" spans="1:4">
      <c r="A35">
        <v>3.3</v>
      </c>
      <c r="B35">
        <v>3.39</v>
      </c>
      <c r="C35" s="44">
        <f t="shared" si="0"/>
        <v>-9.0000000000000302E-2</v>
      </c>
      <c r="D35" s="44">
        <f t="shared" si="1"/>
        <v>1.1323225000000204E-3</v>
      </c>
    </row>
    <row r="36" spans="1:4">
      <c r="A36">
        <v>3.05</v>
      </c>
      <c r="B36">
        <v>3.02</v>
      </c>
      <c r="C36" s="44">
        <f t="shared" si="0"/>
        <v>2.9999999999999805E-2</v>
      </c>
      <c r="D36" s="44">
        <f t="shared" si="1"/>
        <v>7.4563224999999655E-3</v>
      </c>
    </row>
    <row r="37" spans="1:4">
      <c r="A37">
        <v>3.45</v>
      </c>
      <c r="B37">
        <v>3.65</v>
      </c>
      <c r="C37" s="44">
        <f t="shared" si="0"/>
        <v>-0.19999999999999973</v>
      </c>
      <c r="D37" s="44">
        <f t="shared" si="1"/>
        <v>2.0635322499999921E-2</v>
      </c>
    </row>
    <row r="38" spans="1:4">
      <c r="A38">
        <v>3.85</v>
      </c>
      <c r="B38">
        <v>3.88</v>
      </c>
      <c r="C38" s="44">
        <f t="shared" si="0"/>
        <v>-2.9999999999999805E-2</v>
      </c>
      <c r="D38" s="44">
        <f t="shared" si="1"/>
        <v>6.9432250000001018E-4</v>
      </c>
    </row>
    <row r="39" spans="1:4">
      <c r="A39">
        <v>3.9</v>
      </c>
      <c r="B39">
        <v>3.56</v>
      </c>
      <c r="C39" s="44">
        <f t="shared" si="0"/>
        <v>0.33999999999999986</v>
      </c>
      <c r="D39" s="44">
        <f t="shared" si="1"/>
        <v>0.15709332249999991</v>
      </c>
    </row>
    <row r="40" spans="1:4">
      <c r="A40">
        <v>3.92</v>
      </c>
      <c r="B40">
        <v>3.37</v>
      </c>
      <c r="C40" s="44">
        <f t="shared" si="0"/>
        <v>0.54999999999999982</v>
      </c>
      <c r="D40" s="44">
        <f t="shared" si="1"/>
        <v>0.3676603224999998</v>
      </c>
    </row>
    <row r="41" spans="1:4">
      <c r="A41">
        <v>3.85</v>
      </c>
      <c r="B41">
        <v>3.77</v>
      </c>
      <c r="C41" s="44">
        <f t="shared" si="0"/>
        <v>8.0000000000000071E-2</v>
      </c>
      <c r="D41" s="44">
        <f t="shared" si="1"/>
        <v>1.8591322500000021E-2</v>
      </c>
    </row>
    <row r="42" spans="1:4">
      <c r="A42">
        <v>3.85</v>
      </c>
      <c r="B42">
        <v>3.89</v>
      </c>
      <c r="C42" s="44">
        <f t="shared" si="0"/>
        <v>-4.0000000000000036E-2</v>
      </c>
      <c r="D42" s="44">
        <f t="shared" si="1"/>
        <v>2.6732249999999877E-4</v>
      </c>
    </row>
    <row r="43" spans="1:4">
      <c r="A43">
        <v>3.75</v>
      </c>
      <c r="B43">
        <v>3.89</v>
      </c>
      <c r="C43" s="44">
        <f t="shared" si="0"/>
        <v>-0.14000000000000012</v>
      </c>
      <c r="D43" s="44">
        <f t="shared" si="1"/>
        <v>6.9973225000000217E-3</v>
      </c>
    </row>
    <row r="44" spans="1:4">
      <c r="A44">
        <v>3.1</v>
      </c>
      <c r="B44">
        <v>3.13</v>
      </c>
      <c r="C44" s="44">
        <f t="shared" si="0"/>
        <v>-2.9999999999999805E-2</v>
      </c>
      <c r="D44" s="44">
        <f t="shared" si="1"/>
        <v>6.9432250000001018E-4</v>
      </c>
    </row>
    <row r="45" spans="1:4">
      <c r="A45">
        <v>3.95</v>
      </c>
      <c r="B45">
        <v>4</v>
      </c>
      <c r="C45" s="44">
        <f t="shared" si="0"/>
        <v>-4.9999999999999822E-2</v>
      </c>
      <c r="D45" s="44">
        <f t="shared" si="1"/>
        <v>4.0322500000002222E-5</v>
      </c>
    </row>
    <row r="46" spans="1:4">
      <c r="A46">
        <v>3.25</v>
      </c>
      <c r="B46">
        <v>3.38</v>
      </c>
      <c r="C46" s="44">
        <f t="shared" si="0"/>
        <v>-0.12999999999999989</v>
      </c>
      <c r="D46" s="44">
        <f t="shared" si="1"/>
        <v>5.4243224999999846E-3</v>
      </c>
    </row>
    <row r="47" spans="1:4">
      <c r="A47">
        <v>3.6</v>
      </c>
      <c r="B47">
        <v>3.63</v>
      </c>
      <c r="C47" s="44">
        <f t="shared" si="0"/>
        <v>-2.9999999999999805E-2</v>
      </c>
      <c r="D47" s="44">
        <f t="shared" si="1"/>
        <v>6.9432250000001018E-4</v>
      </c>
    </row>
    <row r="48" spans="1:4">
      <c r="A48">
        <v>3.6</v>
      </c>
      <c r="B48">
        <v>3.66</v>
      </c>
      <c r="C48" s="44">
        <f t="shared" si="0"/>
        <v>-6.0000000000000053E-2</v>
      </c>
      <c r="D48" s="44">
        <f t="shared" si="1"/>
        <v>1.3322500000000408E-5</v>
      </c>
    </row>
    <row r="49" spans="1:4">
      <c r="A49">
        <v>3.1</v>
      </c>
      <c r="B49">
        <v>3.21</v>
      </c>
      <c r="C49" s="44">
        <f t="shared" si="0"/>
        <v>-0.10999999999999988</v>
      </c>
      <c r="D49" s="44">
        <f t="shared" si="1"/>
        <v>2.8783224999999872E-3</v>
      </c>
    </row>
    <row r="50" spans="1:4">
      <c r="A50">
        <v>3.35</v>
      </c>
      <c r="B50">
        <v>3.38</v>
      </c>
      <c r="C50" s="44">
        <f t="shared" si="0"/>
        <v>-2.9999999999999805E-2</v>
      </c>
      <c r="D50" s="44">
        <f t="shared" si="1"/>
        <v>6.9432250000001018E-4</v>
      </c>
    </row>
    <row r="51" spans="1:4">
      <c r="A51">
        <v>3.96</v>
      </c>
      <c r="B51">
        <v>3.65</v>
      </c>
      <c r="C51" s="44">
        <f t="shared" si="0"/>
        <v>0.31000000000000005</v>
      </c>
      <c r="D51" s="44">
        <f t="shared" si="1"/>
        <v>0.13421232250000004</v>
      </c>
    </row>
    <row r="52" spans="1:4">
      <c r="A52">
        <v>3.65</v>
      </c>
      <c r="B52">
        <v>3.87</v>
      </c>
      <c r="C52" s="44">
        <f t="shared" si="0"/>
        <v>-0.2200000000000002</v>
      </c>
      <c r="D52" s="44">
        <f t="shared" si="1"/>
        <v>2.6781322500000062E-2</v>
      </c>
    </row>
    <row r="53" spans="1:4">
      <c r="A53">
        <v>3.9</v>
      </c>
      <c r="B53">
        <v>3.88</v>
      </c>
      <c r="C53" s="44">
        <f t="shared" si="0"/>
        <v>2.0000000000000018E-2</v>
      </c>
      <c r="D53" s="44">
        <f t="shared" si="1"/>
        <v>5.829322500000002E-3</v>
      </c>
    </row>
    <row r="54" spans="1:4">
      <c r="A54">
        <v>3.4</v>
      </c>
      <c r="B54">
        <v>3.7</v>
      </c>
      <c r="C54" s="44">
        <f t="shared" si="0"/>
        <v>-0.30000000000000027</v>
      </c>
      <c r="D54" s="44">
        <f t="shared" si="1"/>
        <v>5.9365322500000123E-2</v>
      </c>
    </row>
    <row r="55" spans="1:4">
      <c r="A55">
        <v>3.4</v>
      </c>
      <c r="B55">
        <v>3.66</v>
      </c>
      <c r="C55" s="44">
        <f t="shared" si="0"/>
        <v>-0.26000000000000023</v>
      </c>
      <c r="D55" s="44">
        <f t="shared" si="1"/>
        <v>4.147332250000009E-2</v>
      </c>
    </row>
    <row r="56" spans="1:4">
      <c r="A56">
        <v>3.1</v>
      </c>
      <c r="B56">
        <v>3.19</v>
      </c>
      <c r="C56" s="44">
        <f t="shared" si="0"/>
        <v>-8.9999999999999858E-2</v>
      </c>
      <c r="D56" s="44">
        <f t="shared" si="1"/>
        <v>1.1323224999999907E-3</v>
      </c>
    </row>
    <row r="57" spans="1:4">
      <c r="A57">
        <v>3.8</v>
      </c>
      <c r="B57">
        <v>3.87</v>
      </c>
      <c r="C57" s="44">
        <f t="shared" si="0"/>
        <v>-7.0000000000000284E-2</v>
      </c>
      <c r="D57" s="44">
        <f t="shared" si="1"/>
        <v>1.8632250000000784E-4</v>
      </c>
    </row>
    <row r="58" spans="1:4">
      <c r="A58">
        <v>3.6</v>
      </c>
      <c r="B58">
        <v>3.56</v>
      </c>
      <c r="C58" s="44">
        <f t="shared" si="0"/>
        <v>4.0000000000000036E-2</v>
      </c>
      <c r="D58" s="44">
        <f t="shared" si="1"/>
        <v>9.2833225000000068E-3</v>
      </c>
    </row>
    <row r="59" spans="1:4">
      <c r="A59">
        <v>3.74</v>
      </c>
      <c r="B59">
        <v>3.44</v>
      </c>
      <c r="C59" s="44">
        <f t="shared" si="0"/>
        <v>0.30000000000000027</v>
      </c>
      <c r="D59" s="44">
        <f t="shared" si="1"/>
        <v>0.12698532250000019</v>
      </c>
    </row>
    <row r="60" spans="1:4">
      <c r="A60">
        <v>3.1</v>
      </c>
      <c r="B60">
        <v>3.14</v>
      </c>
      <c r="C60" s="44">
        <f t="shared" si="0"/>
        <v>-4.0000000000000036E-2</v>
      </c>
      <c r="D60" s="44">
        <f t="shared" si="1"/>
        <v>2.6732249999999877E-4</v>
      </c>
    </row>
    <row r="61" spans="1:4">
      <c r="A61">
        <v>3.65</v>
      </c>
      <c r="B61">
        <v>3.66</v>
      </c>
      <c r="C61" s="44">
        <f t="shared" si="0"/>
        <v>-1.0000000000000231E-2</v>
      </c>
      <c r="D61" s="44">
        <f t="shared" si="1"/>
        <v>2.1483224999999783E-3</v>
      </c>
    </row>
    <row r="62" spans="1:4">
      <c r="A62">
        <v>3.4</v>
      </c>
      <c r="B62">
        <v>3.68</v>
      </c>
      <c r="C62" s="44">
        <f t="shared" si="0"/>
        <v>-0.28000000000000025</v>
      </c>
      <c r="D62" s="44">
        <f t="shared" si="1"/>
        <v>5.0019322500000109E-2</v>
      </c>
    </row>
    <row r="63" spans="1:4">
      <c r="A63">
        <v>3.85</v>
      </c>
      <c r="B63">
        <v>3.91</v>
      </c>
      <c r="C63" s="44">
        <f t="shared" si="0"/>
        <v>-6.0000000000000053E-2</v>
      </c>
      <c r="D63" s="44">
        <f t="shared" si="1"/>
        <v>1.3322500000000408E-5</v>
      </c>
    </row>
    <row r="64" spans="1:4">
      <c r="A64">
        <v>3.2</v>
      </c>
      <c r="B64">
        <v>3.43</v>
      </c>
      <c r="C64" s="44">
        <f t="shared" si="0"/>
        <v>-0.22999999999999998</v>
      </c>
      <c r="D64" s="44">
        <f t="shared" si="1"/>
        <v>3.015432249999999E-2</v>
      </c>
    </row>
    <row r="65" spans="1:4">
      <c r="A65">
        <v>3.15</v>
      </c>
      <c r="B65">
        <v>3.23</v>
      </c>
      <c r="C65" s="44">
        <f t="shared" si="0"/>
        <v>-8.0000000000000071E-2</v>
      </c>
      <c r="D65" s="44">
        <f t="shared" si="1"/>
        <v>5.5932250000000354E-4</v>
      </c>
    </row>
    <row r="66" spans="1:4">
      <c r="A66">
        <v>3.97</v>
      </c>
      <c r="B66">
        <v>3.01</v>
      </c>
      <c r="C66" s="44">
        <f t="shared" si="0"/>
        <v>0.96000000000000041</v>
      </c>
      <c r="D66" s="44">
        <f t="shared" si="1"/>
        <v>1.0329673225000007</v>
      </c>
    </row>
    <row r="67" spans="1:4">
      <c r="A67">
        <v>3.8</v>
      </c>
      <c r="B67">
        <v>3.81</v>
      </c>
      <c r="C67" s="44">
        <f t="shared" ref="C67:C130" si="2">A67-B67</f>
        <v>-1.0000000000000231E-2</v>
      </c>
      <c r="D67" s="44">
        <f t="shared" ref="D67:D130" si="3">(C67-G$1)^2</f>
        <v>2.1483224999999783E-3</v>
      </c>
    </row>
    <row r="68" spans="1:4">
      <c r="A68">
        <v>3.1</v>
      </c>
      <c r="B68">
        <v>3.11</v>
      </c>
      <c r="C68" s="44">
        <f t="shared" si="2"/>
        <v>-9.9999999999997868E-3</v>
      </c>
      <c r="D68" s="44">
        <f t="shared" si="3"/>
        <v>2.1483225000000195E-3</v>
      </c>
    </row>
    <row r="69" spans="1:4">
      <c r="A69">
        <v>3.93</v>
      </c>
      <c r="B69">
        <v>3.76</v>
      </c>
      <c r="C69" s="44">
        <f t="shared" si="2"/>
        <v>0.17000000000000037</v>
      </c>
      <c r="D69" s="44">
        <f t="shared" si="3"/>
        <v>5.1234322500000172E-2</v>
      </c>
    </row>
    <row r="70" spans="1:4">
      <c r="A70">
        <v>3.91</v>
      </c>
      <c r="B70">
        <v>3.84</v>
      </c>
      <c r="C70" s="44">
        <f t="shared" si="2"/>
        <v>7.0000000000000284E-2</v>
      </c>
      <c r="D70" s="44">
        <f t="shared" si="3"/>
        <v>1.5964322500000076E-2</v>
      </c>
    </row>
    <row r="71" spans="1:4">
      <c r="A71">
        <v>3.7</v>
      </c>
      <c r="B71">
        <v>3.78</v>
      </c>
      <c r="C71" s="44">
        <f t="shared" si="2"/>
        <v>-7.9999999999999627E-2</v>
      </c>
      <c r="D71" s="44">
        <f t="shared" si="3"/>
        <v>5.5932249999998251E-4</v>
      </c>
    </row>
    <row r="72" spans="1:4">
      <c r="A72">
        <v>3.05</v>
      </c>
      <c r="B72">
        <v>3.13</v>
      </c>
      <c r="C72" s="44">
        <f t="shared" si="2"/>
        <v>-8.0000000000000071E-2</v>
      </c>
      <c r="D72" s="44">
        <f t="shared" si="3"/>
        <v>5.5932250000000354E-4</v>
      </c>
    </row>
    <row r="73" spans="1:4">
      <c r="A73">
        <v>3.75</v>
      </c>
      <c r="B73">
        <v>3.69</v>
      </c>
      <c r="C73" s="44">
        <f t="shared" si="2"/>
        <v>6.0000000000000053E-2</v>
      </c>
      <c r="D73" s="44">
        <f t="shared" si="3"/>
        <v>1.3537322500000011E-2</v>
      </c>
    </row>
    <row r="74" spans="1:4">
      <c r="A74">
        <v>3.8</v>
      </c>
      <c r="B74">
        <v>3.86</v>
      </c>
      <c r="C74" s="44">
        <f t="shared" si="2"/>
        <v>-6.0000000000000053E-2</v>
      </c>
      <c r="D74" s="44">
        <f t="shared" si="3"/>
        <v>1.3322500000000408E-5</v>
      </c>
    </row>
    <row r="75" spans="1:4">
      <c r="A75">
        <v>3.95</v>
      </c>
      <c r="B75">
        <v>3.65</v>
      </c>
      <c r="C75" s="44">
        <f t="shared" si="2"/>
        <v>0.30000000000000027</v>
      </c>
      <c r="D75" s="44">
        <f t="shared" si="3"/>
        <v>0.12698532250000019</v>
      </c>
    </row>
    <row r="76" spans="1:4">
      <c r="A76">
        <v>3.65</v>
      </c>
      <c r="B76">
        <v>3.92</v>
      </c>
      <c r="C76" s="44">
        <f t="shared" si="2"/>
        <v>-0.27</v>
      </c>
      <c r="D76" s="44">
        <f t="shared" si="3"/>
        <v>4.5646322500000003E-2</v>
      </c>
    </row>
    <row r="77" spans="1:4">
      <c r="A77">
        <v>3.9</v>
      </c>
      <c r="B77">
        <v>3.87</v>
      </c>
      <c r="C77" s="44">
        <f t="shared" si="2"/>
        <v>2.9999999999999805E-2</v>
      </c>
      <c r="D77" s="44">
        <f t="shared" si="3"/>
        <v>7.4563224999999655E-3</v>
      </c>
    </row>
    <row r="78" spans="1:4">
      <c r="A78">
        <v>3.45</v>
      </c>
      <c r="B78">
        <v>3.77</v>
      </c>
      <c r="C78" s="44">
        <f t="shared" si="2"/>
        <v>-0.31999999999999984</v>
      </c>
      <c r="D78" s="44">
        <f t="shared" si="3"/>
        <v>6.9511322499999903E-2</v>
      </c>
    </row>
    <row r="79" spans="1:4">
      <c r="A79">
        <v>3.8</v>
      </c>
      <c r="B79">
        <v>3.87</v>
      </c>
      <c r="C79" s="44">
        <f t="shared" si="2"/>
        <v>-7.0000000000000284E-2</v>
      </c>
      <c r="D79" s="44">
        <f t="shared" si="3"/>
        <v>1.8632250000000784E-4</v>
      </c>
    </row>
    <row r="80" spans="1:4">
      <c r="A80">
        <v>3.8</v>
      </c>
      <c r="B80">
        <v>3.78</v>
      </c>
      <c r="C80" s="44">
        <f t="shared" si="2"/>
        <v>2.0000000000000018E-2</v>
      </c>
      <c r="D80" s="44">
        <f t="shared" si="3"/>
        <v>5.829322500000002E-3</v>
      </c>
    </row>
    <row r="81" spans="1:4">
      <c r="A81">
        <v>3.55</v>
      </c>
      <c r="B81">
        <v>3.75</v>
      </c>
      <c r="C81" s="44">
        <f t="shared" si="2"/>
        <v>-0.20000000000000018</v>
      </c>
      <c r="D81" s="44">
        <f t="shared" si="3"/>
        <v>2.0635322500000049E-2</v>
      </c>
    </row>
    <row r="82" spans="1:4">
      <c r="A82">
        <v>3.8</v>
      </c>
      <c r="B82">
        <v>3.93</v>
      </c>
      <c r="C82" s="44">
        <f t="shared" si="2"/>
        <v>-0.13000000000000034</v>
      </c>
      <c r="D82" s="44">
        <f t="shared" si="3"/>
        <v>5.4243225000000497E-3</v>
      </c>
    </row>
    <row r="83" spans="1:4">
      <c r="A83">
        <v>3.45</v>
      </c>
      <c r="B83">
        <v>3.71</v>
      </c>
      <c r="C83" s="44">
        <f t="shared" si="2"/>
        <v>-0.25999999999999979</v>
      </c>
      <c r="D83" s="44">
        <f t="shared" si="3"/>
        <v>4.1473322499999909E-2</v>
      </c>
    </row>
    <row r="84" spans="1:4">
      <c r="A84">
        <v>3.8</v>
      </c>
      <c r="B84">
        <v>3.95</v>
      </c>
      <c r="C84" s="44">
        <f t="shared" si="2"/>
        <v>-0.15000000000000036</v>
      </c>
      <c r="D84" s="44">
        <f t="shared" si="3"/>
        <v>8.7703225000000662E-3</v>
      </c>
    </row>
    <row r="85" spans="1:4">
      <c r="A85">
        <v>3.45</v>
      </c>
      <c r="B85">
        <v>3.58</v>
      </c>
      <c r="C85" s="44">
        <f t="shared" si="2"/>
        <v>-0.12999999999999989</v>
      </c>
      <c r="D85" s="44">
        <f t="shared" si="3"/>
        <v>5.4243224999999846E-3</v>
      </c>
    </row>
    <row r="86" spans="1:4">
      <c r="A86">
        <v>3.9</v>
      </c>
      <c r="B86">
        <v>3.97</v>
      </c>
      <c r="C86" s="44">
        <f t="shared" si="2"/>
        <v>-7.0000000000000284E-2</v>
      </c>
      <c r="D86" s="44">
        <f t="shared" si="3"/>
        <v>1.8632250000000784E-4</v>
      </c>
    </row>
    <row r="87" spans="1:4">
      <c r="A87">
        <v>3.65</v>
      </c>
      <c r="B87">
        <v>3.81</v>
      </c>
      <c r="C87" s="44">
        <f t="shared" si="2"/>
        <v>-0.16000000000000014</v>
      </c>
      <c r="D87" s="44">
        <f t="shared" si="3"/>
        <v>1.0743322500000031E-2</v>
      </c>
    </row>
    <row r="88" spans="1:4">
      <c r="A88">
        <v>3.95</v>
      </c>
      <c r="B88">
        <v>3.99</v>
      </c>
      <c r="C88" s="44">
        <f t="shared" si="2"/>
        <v>-4.0000000000000036E-2</v>
      </c>
      <c r="D88" s="44">
        <f t="shared" si="3"/>
        <v>2.6732249999999877E-4</v>
      </c>
    </row>
    <row r="89" spans="1:4">
      <c r="A89">
        <v>3.6</v>
      </c>
      <c r="B89">
        <v>3.6</v>
      </c>
      <c r="C89" s="44">
        <f t="shared" si="2"/>
        <v>0</v>
      </c>
      <c r="D89" s="44">
        <f t="shared" si="3"/>
        <v>3.1753224999999997E-3</v>
      </c>
    </row>
    <row r="90" spans="1:4">
      <c r="A90">
        <v>3.85</v>
      </c>
      <c r="B90">
        <v>3.93</v>
      </c>
      <c r="C90" s="44">
        <f t="shared" si="2"/>
        <v>-8.0000000000000071E-2</v>
      </c>
      <c r="D90" s="44">
        <f t="shared" si="3"/>
        <v>5.5932250000000354E-4</v>
      </c>
    </row>
    <row r="91" spans="1:4">
      <c r="A91">
        <v>3.5</v>
      </c>
      <c r="B91">
        <v>3.6</v>
      </c>
      <c r="C91" s="44">
        <f t="shared" si="2"/>
        <v>-0.10000000000000009</v>
      </c>
      <c r="D91" s="44">
        <f t="shared" si="3"/>
        <v>1.9053225000000081E-3</v>
      </c>
    </row>
    <row r="92" spans="1:4">
      <c r="A92">
        <v>3.4</v>
      </c>
      <c r="B92">
        <v>3.43</v>
      </c>
      <c r="C92" s="44">
        <f t="shared" si="2"/>
        <v>-3.0000000000000249E-2</v>
      </c>
      <c r="D92" s="44">
        <f t="shared" si="3"/>
        <v>6.9432249999998676E-4</v>
      </c>
    </row>
    <row r="93" spans="1:4">
      <c r="A93">
        <v>3.6</v>
      </c>
      <c r="B93">
        <v>3.78</v>
      </c>
      <c r="C93" s="44">
        <f t="shared" si="2"/>
        <v>-0.17999999999999972</v>
      </c>
      <c r="D93" s="44">
        <f t="shared" si="3"/>
        <v>1.528932249999993E-2</v>
      </c>
    </row>
    <row r="94" spans="1:4">
      <c r="A94">
        <v>3.5</v>
      </c>
      <c r="B94">
        <v>3.79</v>
      </c>
      <c r="C94" s="44">
        <f t="shared" si="2"/>
        <v>-0.29000000000000004</v>
      </c>
      <c r="D94" s="44">
        <f t="shared" si="3"/>
        <v>5.4592322500000012E-2</v>
      </c>
    </row>
    <row r="95" spans="1:4">
      <c r="A95">
        <v>3.95</v>
      </c>
      <c r="B95">
        <v>3.61</v>
      </c>
      <c r="C95" s="44">
        <f t="shared" si="2"/>
        <v>0.3400000000000003</v>
      </c>
      <c r="D95" s="44">
        <f t="shared" si="3"/>
        <v>0.15709332250000024</v>
      </c>
    </row>
    <row r="96" spans="1:4">
      <c r="A96">
        <v>3.1</v>
      </c>
      <c r="B96">
        <v>3.19</v>
      </c>
      <c r="C96" s="44">
        <f t="shared" si="2"/>
        <v>-8.9999999999999858E-2</v>
      </c>
      <c r="D96" s="44">
        <f t="shared" si="3"/>
        <v>1.1323224999999907E-3</v>
      </c>
    </row>
    <row r="97" spans="1:4">
      <c r="A97">
        <v>3.2</v>
      </c>
      <c r="B97">
        <v>3.42</v>
      </c>
      <c r="C97" s="44">
        <f t="shared" si="2"/>
        <v>-0.21999999999999975</v>
      </c>
      <c r="D97" s="44">
        <f t="shared" si="3"/>
        <v>2.6781322499999916E-2</v>
      </c>
    </row>
    <row r="98" spans="1:4">
      <c r="A98">
        <v>3.15</v>
      </c>
      <c r="B98">
        <v>3.24</v>
      </c>
      <c r="C98" s="44">
        <f t="shared" si="2"/>
        <v>-9.0000000000000302E-2</v>
      </c>
      <c r="D98" s="44">
        <f t="shared" si="3"/>
        <v>1.1323225000000204E-3</v>
      </c>
    </row>
    <row r="99" spans="1:4">
      <c r="A99">
        <v>3.05</v>
      </c>
      <c r="B99">
        <v>3.03</v>
      </c>
      <c r="C99" s="44">
        <f t="shared" si="2"/>
        <v>2.0000000000000018E-2</v>
      </c>
      <c r="D99" s="44">
        <f t="shared" si="3"/>
        <v>5.829322500000002E-3</v>
      </c>
    </row>
    <row r="100" spans="1:4">
      <c r="A100">
        <v>3.55</v>
      </c>
      <c r="B100">
        <v>3.86</v>
      </c>
      <c r="C100" s="44">
        <f t="shared" si="2"/>
        <v>-0.31000000000000005</v>
      </c>
      <c r="D100" s="44">
        <f t="shared" si="3"/>
        <v>6.4338322500000017E-2</v>
      </c>
    </row>
    <row r="101" spans="1:4">
      <c r="A101">
        <v>3.7</v>
      </c>
      <c r="B101">
        <v>3.69</v>
      </c>
      <c r="C101" s="44">
        <f t="shared" si="2"/>
        <v>1.0000000000000231E-2</v>
      </c>
      <c r="D101" s="44">
        <f t="shared" si="3"/>
        <v>4.4023225000000303E-3</v>
      </c>
    </row>
    <row r="102" spans="1:4">
      <c r="A102">
        <v>3.55</v>
      </c>
      <c r="B102">
        <v>3.76</v>
      </c>
      <c r="C102" s="44">
        <f t="shared" si="2"/>
        <v>-0.20999999999999996</v>
      </c>
      <c r="D102" s="44">
        <f t="shared" si="3"/>
        <v>2.3608322499999987E-2</v>
      </c>
    </row>
    <row r="103" spans="1:4">
      <c r="A103">
        <v>3.95</v>
      </c>
      <c r="B103">
        <v>4</v>
      </c>
      <c r="C103" s="44">
        <f t="shared" si="2"/>
        <v>-4.9999999999999822E-2</v>
      </c>
      <c r="D103" s="44">
        <f t="shared" si="3"/>
        <v>4.0322500000002222E-5</v>
      </c>
    </row>
    <row r="104" spans="1:4">
      <c r="A104">
        <v>3.15</v>
      </c>
      <c r="B104">
        <v>3.35</v>
      </c>
      <c r="C104" s="44">
        <f t="shared" si="2"/>
        <v>-0.20000000000000018</v>
      </c>
      <c r="D104" s="44">
        <f t="shared" si="3"/>
        <v>2.0635322500000049E-2</v>
      </c>
    </row>
    <row r="105" spans="1:4">
      <c r="A105">
        <v>3.55</v>
      </c>
      <c r="B105">
        <v>3.66</v>
      </c>
      <c r="C105" s="44">
        <f t="shared" si="2"/>
        <v>-0.11000000000000032</v>
      </c>
      <c r="D105" s="44">
        <f t="shared" si="3"/>
        <v>2.8783225000000344E-3</v>
      </c>
    </row>
    <row r="106" spans="1:4">
      <c r="A106">
        <v>3.5</v>
      </c>
      <c r="B106">
        <v>3.57</v>
      </c>
      <c r="C106" s="44">
        <f t="shared" si="2"/>
        <v>-6.999999999999984E-2</v>
      </c>
      <c r="D106" s="44">
        <f t="shared" si="3"/>
        <v>1.8632249999999572E-4</v>
      </c>
    </row>
    <row r="107" spans="1:4">
      <c r="A107">
        <v>3.75</v>
      </c>
      <c r="B107">
        <v>3.97</v>
      </c>
      <c r="C107" s="44">
        <f t="shared" si="2"/>
        <v>-0.2200000000000002</v>
      </c>
      <c r="D107" s="44">
        <f t="shared" si="3"/>
        <v>2.6781322500000062E-2</v>
      </c>
    </row>
    <row r="108" spans="1:4">
      <c r="A108">
        <v>3.15</v>
      </c>
      <c r="B108">
        <v>3.25</v>
      </c>
      <c r="C108" s="44">
        <f t="shared" si="2"/>
        <v>-0.10000000000000009</v>
      </c>
      <c r="D108" s="44">
        <f t="shared" si="3"/>
        <v>1.9053225000000081E-3</v>
      </c>
    </row>
    <row r="109" spans="1:4">
      <c r="A109">
        <v>3.15</v>
      </c>
      <c r="B109">
        <v>3.26</v>
      </c>
      <c r="C109" s="44">
        <f t="shared" si="2"/>
        <v>-0.10999999999999988</v>
      </c>
      <c r="D109" s="44">
        <f t="shared" si="3"/>
        <v>2.8783224999999872E-3</v>
      </c>
    </row>
    <row r="110" spans="1:4">
      <c r="A110">
        <v>3.4</v>
      </c>
      <c r="B110">
        <v>3.61</v>
      </c>
      <c r="C110" s="44">
        <f t="shared" si="2"/>
        <v>-0.20999999999999996</v>
      </c>
      <c r="D110" s="44">
        <f t="shared" si="3"/>
        <v>2.3608322499999987E-2</v>
      </c>
    </row>
    <row r="111" spans="1:4">
      <c r="A111">
        <v>3.2</v>
      </c>
      <c r="B111">
        <v>3.37</v>
      </c>
      <c r="C111" s="44">
        <f t="shared" si="2"/>
        <v>-0.16999999999999993</v>
      </c>
      <c r="D111" s="44">
        <f t="shared" si="3"/>
        <v>1.2916322499999985E-2</v>
      </c>
    </row>
    <row r="112" spans="1:4">
      <c r="A112">
        <v>3.4</v>
      </c>
      <c r="B112">
        <v>3.48</v>
      </c>
      <c r="C112" s="44">
        <f t="shared" si="2"/>
        <v>-8.0000000000000071E-2</v>
      </c>
      <c r="D112" s="44">
        <f t="shared" si="3"/>
        <v>5.5932250000000354E-4</v>
      </c>
    </row>
    <row r="113" spans="1:4">
      <c r="A113">
        <v>3.65</v>
      </c>
      <c r="B113">
        <v>3.87</v>
      </c>
      <c r="C113" s="44">
        <f t="shared" si="2"/>
        <v>-0.2200000000000002</v>
      </c>
      <c r="D113" s="44">
        <f t="shared" si="3"/>
        <v>2.6781322500000062E-2</v>
      </c>
    </row>
    <row r="114" spans="1:4">
      <c r="A114">
        <v>3.75</v>
      </c>
      <c r="B114">
        <v>3.78</v>
      </c>
      <c r="C114" s="44">
        <f t="shared" si="2"/>
        <v>-2.9999999999999805E-2</v>
      </c>
      <c r="D114" s="44">
        <f t="shared" si="3"/>
        <v>6.9432250000001018E-4</v>
      </c>
    </row>
    <row r="115" spans="1:4">
      <c r="A115">
        <v>3.2</v>
      </c>
      <c r="B115">
        <v>3.49</v>
      </c>
      <c r="C115" s="44">
        <f t="shared" si="2"/>
        <v>-0.29000000000000004</v>
      </c>
      <c r="D115" s="44">
        <f t="shared" si="3"/>
        <v>5.4592322500000012E-2</v>
      </c>
    </row>
    <row r="116" spans="1:4">
      <c r="A116">
        <v>3.3</v>
      </c>
      <c r="B116">
        <v>3.48</v>
      </c>
      <c r="C116" s="44">
        <f t="shared" si="2"/>
        <v>-0.18000000000000016</v>
      </c>
      <c r="D116" s="44">
        <f t="shared" si="3"/>
        <v>1.5289322500000041E-2</v>
      </c>
    </row>
    <row r="117" spans="1:4">
      <c r="A117">
        <v>3.85</v>
      </c>
      <c r="B117">
        <v>3.97</v>
      </c>
      <c r="C117" s="44">
        <f t="shared" si="2"/>
        <v>-0.12000000000000011</v>
      </c>
      <c r="D117" s="44">
        <f t="shared" si="3"/>
        <v>4.051322500000014E-3</v>
      </c>
    </row>
    <row r="118" spans="1:4">
      <c r="A118">
        <v>3.3</v>
      </c>
      <c r="B118">
        <v>3.46</v>
      </c>
      <c r="C118" s="44">
        <f t="shared" si="2"/>
        <v>-0.16000000000000014</v>
      </c>
      <c r="D118" s="44">
        <f t="shared" si="3"/>
        <v>1.0743322500000031E-2</v>
      </c>
    </row>
    <row r="119" spans="1:4">
      <c r="A119">
        <v>3.3</v>
      </c>
      <c r="B119">
        <v>3.4</v>
      </c>
      <c r="C119" s="44">
        <f t="shared" si="2"/>
        <v>-0.10000000000000009</v>
      </c>
      <c r="D119" s="44">
        <f t="shared" si="3"/>
        <v>1.9053225000000081E-3</v>
      </c>
    </row>
    <row r="120" spans="1:4">
      <c r="A120">
        <v>3.85</v>
      </c>
      <c r="B120">
        <v>3.6</v>
      </c>
      <c r="C120" s="44">
        <f t="shared" si="2"/>
        <v>0.25</v>
      </c>
      <c r="D120" s="44">
        <f t="shared" si="3"/>
        <v>9.3850322500000014E-2</v>
      </c>
    </row>
    <row r="121" spans="1:4">
      <c r="A121">
        <v>3.25</v>
      </c>
      <c r="B121">
        <v>3.26</v>
      </c>
      <c r="C121" s="44">
        <f t="shared" si="2"/>
        <v>-9.9999999999997868E-3</v>
      </c>
      <c r="D121" s="44">
        <f t="shared" si="3"/>
        <v>2.1483225000000195E-3</v>
      </c>
    </row>
    <row r="122" spans="1:4">
      <c r="A122">
        <v>3.85</v>
      </c>
      <c r="B122">
        <v>3.88</v>
      </c>
      <c r="C122" s="44">
        <f t="shared" si="2"/>
        <v>-2.9999999999999805E-2</v>
      </c>
      <c r="D122" s="44">
        <f t="shared" si="3"/>
        <v>6.9432250000001018E-4</v>
      </c>
    </row>
    <row r="123" spans="1:4">
      <c r="A123">
        <v>3.6</v>
      </c>
      <c r="B123">
        <v>3.87</v>
      </c>
      <c r="C123" s="44">
        <f t="shared" si="2"/>
        <v>-0.27</v>
      </c>
      <c r="D123" s="44">
        <f t="shared" si="3"/>
        <v>4.5646322500000003E-2</v>
      </c>
    </row>
    <row r="124" spans="1:4">
      <c r="A124">
        <v>3.95</v>
      </c>
      <c r="B124">
        <v>3.92</v>
      </c>
      <c r="C124" s="44">
        <f t="shared" si="2"/>
        <v>3.0000000000000249E-2</v>
      </c>
      <c r="D124" s="44">
        <f t="shared" si="3"/>
        <v>7.4563225000000427E-3</v>
      </c>
    </row>
    <row r="125" spans="1:4">
      <c r="A125">
        <v>3.95</v>
      </c>
      <c r="B125">
        <v>3.93</v>
      </c>
      <c r="C125" s="44">
        <f t="shared" si="2"/>
        <v>2.0000000000000018E-2</v>
      </c>
      <c r="D125" s="44">
        <f t="shared" si="3"/>
        <v>5.829322500000002E-3</v>
      </c>
    </row>
    <row r="126" spans="1:4">
      <c r="A126">
        <v>3.98</v>
      </c>
      <c r="B126">
        <v>3.94</v>
      </c>
      <c r="C126" s="44">
        <f t="shared" si="2"/>
        <v>4.0000000000000036E-2</v>
      </c>
      <c r="D126" s="44">
        <f t="shared" si="3"/>
        <v>9.2833225000000068E-3</v>
      </c>
    </row>
    <row r="127" spans="1:4">
      <c r="A127">
        <v>3.25</v>
      </c>
      <c r="B127">
        <v>3.36</v>
      </c>
      <c r="C127" s="44">
        <f t="shared" si="2"/>
        <v>-0.10999999999999988</v>
      </c>
      <c r="D127" s="44">
        <f t="shared" si="3"/>
        <v>2.8783224999999872E-3</v>
      </c>
    </row>
    <row r="128" spans="1:4">
      <c r="A128">
        <v>3.5</v>
      </c>
      <c r="B128">
        <v>3.78</v>
      </c>
      <c r="C128" s="44">
        <f t="shared" si="2"/>
        <v>-0.2799999999999998</v>
      </c>
      <c r="D128" s="44">
        <f t="shared" si="3"/>
        <v>5.0019322499999908E-2</v>
      </c>
    </row>
    <row r="129" spans="1:4">
      <c r="A129">
        <v>3.75</v>
      </c>
      <c r="B129">
        <v>3.9</v>
      </c>
      <c r="C129" s="44">
        <f t="shared" si="2"/>
        <v>-0.14999999999999991</v>
      </c>
      <c r="D129" s="44">
        <f t="shared" si="3"/>
        <v>8.7703224999999847E-3</v>
      </c>
    </row>
    <row r="130" spans="1:4">
      <c r="A130">
        <v>3.45</v>
      </c>
      <c r="B130">
        <v>3.53</v>
      </c>
      <c r="C130" s="44">
        <f t="shared" si="2"/>
        <v>-7.9999999999999627E-2</v>
      </c>
      <c r="D130" s="44">
        <f t="shared" si="3"/>
        <v>5.5932249999998251E-4</v>
      </c>
    </row>
    <row r="131" spans="1:4">
      <c r="A131">
        <v>3.65</v>
      </c>
      <c r="B131">
        <v>3.78</v>
      </c>
      <c r="C131" s="44">
        <f t="shared" ref="C131:C194" si="4">A131-B131</f>
        <v>-0.12999999999999989</v>
      </c>
      <c r="D131" s="44">
        <f t="shared" ref="D131:D194" si="5">(C131-G$1)^2</f>
        <v>5.4243224999999846E-3</v>
      </c>
    </row>
    <row r="132" spans="1:4">
      <c r="A132">
        <v>3.3</v>
      </c>
      <c r="B132">
        <v>3.24</v>
      </c>
      <c r="C132" s="44">
        <f t="shared" si="4"/>
        <v>5.9999999999999609E-2</v>
      </c>
      <c r="D132" s="44">
        <f t="shared" si="5"/>
        <v>1.3537322499999909E-2</v>
      </c>
    </row>
    <row r="133" spans="1:4">
      <c r="A133">
        <v>3.9</v>
      </c>
      <c r="B133">
        <v>3.96</v>
      </c>
      <c r="C133" s="44">
        <f t="shared" si="4"/>
        <v>-6.0000000000000053E-2</v>
      </c>
      <c r="D133" s="44">
        <f t="shared" si="5"/>
        <v>1.3322500000000408E-5</v>
      </c>
    </row>
    <row r="134" spans="1:4">
      <c r="A134">
        <v>3.35</v>
      </c>
      <c r="B134">
        <v>3.66</v>
      </c>
      <c r="C134" s="44">
        <f t="shared" si="4"/>
        <v>-0.31000000000000005</v>
      </c>
      <c r="D134" s="44">
        <f t="shared" si="5"/>
        <v>6.4338322500000017E-2</v>
      </c>
    </row>
    <row r="135" spans="1:4">
      <c r="A135">
        <v>3.55</v>
      </c>
      <c r="B135">
        <v>3.47</v>
      </c>
      <c r="C135" s="44">
        <f t="shared" si="4"/>
        <v>7.9999999999999627E-2</v>
      </c>
      <c r="D135" s="44">
        <f t="shared" si="5"/>
        <v>1.8591322499999903E-2</v>
      </c>
    </row>
    <row r="136" spans="1:4">
      <c r="A136">
        <v>3.05</v>
      </c>
      <c r="B136">
        <v>3.04</v>
      </c>
      <c r="C136" s="44">
        <f t="shared" si="4"/>
        <v>9.9999999999997868E-3</v>
      </c>
      <c r="D136" s="44">
        <f t="shared" si="5"/>
        <v>4.4023224999999713E-3</v>
      </c>
    </row>
    <row r="137" spans="1:4">
      <c r="A137">
        <v>3.65</v>
      </c>
      <c r="B137">
        <v>3.86</v>
      </c>
      <c r="C137" s="44">
        <f t="shared" si="4"/>
        <v>-0.20999999999999996</v>
      </c>
      <c r="D137" s="44">
        <f t="shared" si="5"/>
        <v>2.3608322499999987E-2</v>
      </c>
    </row>
    <row r="138" spans="1:4">
      <c r="A138">
        <v>3.75</v>
      </c>
      <c r="B138">
        <v>3.98</v>
      </c>
      <c r="C138" s="44">
        <f t="shared" si="4"/>
        <v>-0.22999999999999998</v>
      </c>
      <c r="D138" s="44">
        <f t="shared" si="5"/>
        <v>3.015432249999999E-2</v>
      </c>
    </row>
    <row r="139" spans="1:4">
      <c r="A139">
        <v>3.05</v>
      </c>
      <c r="B139">
        <v>3.05</v>
      </c>
      <c r="C139" s="44">
        <f t="shared" si="4"/>
        <v>0</v>
      </c>
      <c r="D139" s="44">
        <f t="shared" si="5"/>
        <v>3.1753224999999997E-3</v>
      </c>
    </row>
    <row r="140" spans="1:4">
      <c r="A140">
        <v>3.95</v>
      </c>
      <c r="B140">
        <v>3.23</v>
      </c>
      <c r="C140" s="44">
        <f t="shared" si="4"/>
        <v>0.7200000000000002</v>
      </c>
      <c r="D140" s="44">
        <f t="shared" si="5"/>
        <v>0.60271932250000038</v>
      </c>
    </row>
    <row r="141" spans="1:4">
      <c r="A141">
        <v>3.5</v>
      </c>
      <c r="B141">
        <v>3.5</v>
      </c>
      <c r="C141" s="44">
        <f t="shared" si="4"/>
        <v>0</v>
      </c>
      <c r="D141" s="44">
        <f t="shared" si="5"/>
        <v>3.1753224999999997E-3</v>
      </c>
    </row>
    <row r="142" spans="1:4">
      <c r="A142">
        <v>3.4</v>
      </c>
      <c r="B142">
        <v>3.27</v>
      </c>
      <c r="C142" s="44">
        <f t="shared" si="4"/>
        <v>0.12999999999999989</v>
      </c>
      <c r="D142" s="44">
        <f t="shared" si="5"/>
        <v>3.4726322499999962E-2</v>
      </c>
    </row>
    <row r="143" spans="1:4">
      <c r="A143">
        <v>3.2</v>
      </c>
      <c r="B143">
        <v>3.35</v>
      </c>
      <c r="C143" s="44">
        <f t="shared" si="4"/>
        <v>-0.14999999999999991</v>
      </c>
      <c r="D143" s="44">
        <f t="shared" si="5"/>
        <v>8.7703224999999847E-3</v>
      </c>
    </row>
    <row r="144" spans="1:4">
      <c r="A144">
        <v>3.9</v>
      </c>
      <c r="B144">
        <v>3.84</v>
      </c>
      <c r="C144" s="44">
        <f t="shared" si="4"/>
        <v>6.0000000000000053E-2</v>
      </c>
      <c r="D144" s="44">
        <f t="shared" si="5"/>
        <v>1.3537322500000011E-2</v>
      </c>
    </row>
    <row r="145" spans="1:4">
      <c r="A145">
        <v>3.55</v>
      </c>
      <c r="B145">
        <v>3.86</v>
      </c>
      <c r="C145" s="44">
        <f t="shared" si="4"/>
        <v>-0.31000000000000005</v>
      </c>
      <c r="D145" s="44">
        <f t="shared" si="5"/>
        <v>6.4338322500000017E-2</v>
      </c>
    </row>
    <row r="146" spans="1:4">
      <c r="A146">
        <v>3.9</v>
      </c>
      <c r="B146">
        <v>3.92</v>
      </c>
      <c r="C146" s="44">
        <f t="shared" si="4"/>
        <v>-2.0000000000000018E-2</v>
      </c>
      <c r="D146" s="44">
        <f t="shared" si="5"/>
        <v>1.3213224999999984E-3</v>
      </c>
    </row>
    <row r="147" spans="1:4">
      <c r="A147">
        <v>3.75</v>
      </c>
      <c r="B147">
        <v>3.73</v>
      </c>
      <c r="C147" s="44">
        <f t="shared" si="4"/>
        <v>2.0000000000000018E-2</v>
      </c>
      <c r="D147" s="44">
        <f t="shared" si="5"/>
        <v>5.829322500000002E-3</v>
      </c>
    </row>
    <row r="148" spans="1:4">
      <c r="A148">
        <v>3.9</v>
      </c>
      <c r="B148">
        <v>3.84</v>
      </c>
      <c r="C148" s="44">
        <f t="shared" si="4"/>
        <v>6.0000000000000053E-2</v>
      </c>
      <c r="D148" s="44">
        <f t="shared" si="5"/>
        <v>1.3537322500000011E-2</v>
      </c>
    </row>
    <row r="149" spans="1:4">
      <c r="A149">
        <v>3.55</v>
      </c>
      <c r="B149">
        <v>3.55</v>
      </c>
      <c r="C149" s="44">
        <f t="shared" si="4"/>
        <v>0</v>
      </c>
      <c r="D149" s="44">
        <f t="shared" si="5"/>
        <v>3.1753224999999997E-3</v>
      </c>
    </row>
    <row r="150" spans="1:4">
      <c r="A150">
        <v>3.25</v>
      </c>
      <c r="B150">
        <v>3.45</v>
      </c>
      <c r="C150" s="44">
        <f t="shared" si="4"/>
        <v>-0.20000000000000018</v>
      </c>
      <c r="D150" s="44">
        <f t="shared" si="5"/>
        <v>2.0635322500000049E-2</v>
      </c>
    </row>
    <row r="151" spans="1:4">
      <c r="A151">
        <v>3.25</v>
      </c>
      <c r="B151">
        <v>3.25</v>
      </c>
      <c r="C151" s="44">
        <f t="shared" si="4"/>
        <v>0</v>
      </c>
      <c r="D151" s="44">
        <f t="shared" si="5"/>
        <v>3.1753224999999997E-3</v>
      </c>
    </row>
    <row r="152" spans="1:4">
      <c r="A152">
        <v>3.2</v>
      </c>
      <c r="B152">
        <v>3.23</v>
      </c>
      <c r="C152" s="44">
        <f t="shared" si="4"/>
        <v>-2.9999999999999805E-2</v>
      </c>
      <c r="D152" s="44">
        <f t="shared" si="5"/>
        <v>6.9432250000001018E-4</v>
      </c>
    </row>
    <row r="153" spans="1:4">
      <c r="A153">
        <v>3.95</v>
      </c>
      <c r="B153">
        <v>3.85</v>
      </c>
      <c r="C153" s="44">
        <f t="shared" si="4"/>
        <v>0.10000000000000009</v>
      </c>
      <c r="D153" s="44">
        <f t="shared" si="5"/>
        <v>2.4445322500000033E-2</v>
      </c>
    </row>
    <row r="154" spans="1:4">
      <c r="A154">
        <v>3.2</v>
      </c>
      <c r="B154">
        <v>3.44</v>
      </c>
      <c r="C154" s="44">
        <f t="shared" si="4"/>
        <v>-0.23999999999999977</v>
      </c>
      <c r="D154" s="44">
        <f t="shared" si="5"/>
        <v>3.3727322499999914E-2</v>
      </c>
    </row>
    <row r="155" spans="1:4">
      <c r="A155">
        <v>3.8</v>
      </c>
      <c r="B155">
        <v>3.98</v>
      </c>
      <c r="C155" s="44">
        <f t="shared" si="4"/>
        <v>-0.18000000000000016</v>
      </c>
      <c r="D155" s="44">
        <f t="shared" si="5"/>
        <v>1.5289322500000041E-2</v>
      </c>
    </row>
    <row r="156" spans="1:4">
      <c r="A156">
        <v>3.35</v>
      </c>
      <c r="B156">
        <v>3.27</v>
      </c>
      <c r="C156" s="44">
        <f t="shared" si="4"/>
        <v>8.0000000000000071E-2</v>
      </c>
      <c r="D156" s="44">
        <f t="shared" si="5"/>
        <v>1.8591322500000021E-2</v>
      </c>
    </row>
    <row r="157" spans="1:4">
      <c r="A157">
        <v>3.6</v>
      </c>
      <c r="B157">
        <v>3.75</v>
      </c>
      <c r="C157" s="44">
        <f t="shared" si="4"/>
        <v>-0.14999999999999991</v>
      </c>
      <c r="D157" s="44">
        <f t="shared" si="5"/>
        <v>8.7703224999999847E-3</v>
      </c>
    </row>
    <row r="158" spans="1:4">
      <c r="A158">
        <v>3.5</v>
      </c>
      <c r="B158">
        <v>3.44</v>
      </c>
      <c r="C158" s="44">
        <f t="shared" si="4"/>
        <v>6.0000000000000053E-2</v>
      </c>
      <c r="D158" s="44">
        <f t="shared" si="5"/>
        <v>1.3537322500000011E-2</v>
      </c>
    </row>
    <row r="159" spans="1:4">
      <c r="A159">
        <v>3.5</v>
      </c>
      <c r="B159">
        <v>3.48</v>
      </c>
      <c r="C159" s="44">
        <f t="shared" si="4"/>
        <v>2.0000000000000018E-2</v>
      </c>
      <c r="D159" s="44">
        <f t="shared" si="5"/>
        <v>5.829322500000002E-3</v>
      </c>
    </row>
    <row r="160" spans="1:4">
      <c r="A160">
        <v>3.4</v>
      </c>
      <c r="B160">
        <v>3.62</v>
      </c>
      <c r="C160" s="44">
        <f t="shared" si="4"/>
        <v>-0.2200000000000002</v>
      </c>
      <c r="D160" s="44">
        <f t="shared" si="5"/>
        <v>2.6781322500000062E-2</v>
      </c>
    </row>
    <row r="161" spans="1:4">
      <c r="A161">
        <v>3.2</v>
      </c>
      <c r="B161">
        <v>3.44</v>
      </c>
      <c r="C161" s="44">
        <f t="shared" si="4"/>
        <v>-0.23999999999999977</v>
      </c>
      <c r="D161" s="44">
        <f t="shared" si="5"/>
        <v>3.3727322499999914E-2</v>
      </c>
    </row>
    <row r="162" spans="1:4">
      <c r="A162">
        <v>3.6</v>
      </c>
      <c r="B162">
        <v>3.81</v>
      </c>
      <c r="C162" s="44">
        <f t="shared" si="4"/>
        <v>-0.20999999999999996</v>
      </c>
      <c r="D162" s="44">
        <f t="shared" si="5"/>
        <v>2.3608322499999987E-2</v>
      </c>
    </row>
    <row r="163" spans="1:4">
      <c r="A163">
        <v>3.45</v>
      </c>
      <c r="B163">
        <v>3.78</v>
      </c>
      <c r="C163" s="44">
        <f t="shared" si="4"/>
        <v>-0.32999999999999963</v>
      </c>
      <c r="D163" s="44">
        <f t="shared" si="5"/>
        <v>7.4884322499999795E-2</v>
      </c>
    </row>
    <row r="164" spans="1:4">
      <c r="A164">
        <v>3.05</v>
      </c>
      <c r="B164">
        <v>3.05</v>
      </c>
      <c r="C164" s="44">
        <f t="shared" si="4"/>
        <v>0</v>
      </c>
      <c r="D164" s="44">
        <f t="shared" si="5"/>
        <v>3.1753224999999997E-3</v>
      </c>
    </row>
    <row r="165" spans="1:4">
      <c r="A165">
        <v>3.74</v>
      </c>
      <c r="B165">
        <v>3.68</v>
      </c>
      <c r="C165" s="44">
        <f t="shared" si="4"/>
        <v>6.0000000000000053E-2</v>
      </c>
      <c r="D165" s="44">
        <f t="shared" si="5"/>
        <v>1.3537322500000011E-2</v>
      </c>
    </row>
    <row r="166" spans="1:4">
      <c r="A166">
        <v>3.25</v>
      </c>
      <c r="B166">
        <v>3.43</v>
      </c>
      <c r="C166" s="44">
        <f t="shared" si="4"/>
        <v>-0.18000000000000016</v>
      </c>
      <c r="D166" s="44">
        <f t="shared" si="5"/>
        <v>1.5289322500000041E-2</v>
      </c>
    </row>
    <row r="167" spans="1:4">
      <c r="A167">
        <v>3.45</v>
      </c>
      <c r="B167">
        <v>3.59</v>
      </c>
      <c r="C167" s="44">
        <f t="shared" si="4"/>
        <v>-0.13999999999999968</v>
      </c>
      <c r="D167" s="44">
        <f t="shared" si="5"/>
        <v>6.9973224999999471E-3</v>
      </c>
    </row>
    <row r="168" spans="1:4">
      <c r="A168">
        <v>3.05</v>
      </c>
      <c r="B168">
        <v>3.06</v>
      </c>
      <c r="C168" s="44">
        <f t="shared" si="4"/>
        <v>-1.0000000000000231E-2</v>
      </c>
      <c r="D168" s="44">
        <f t="shared" si="5"/>
        <v>2.1483224999999783E-3</v>
      </c>
    </row>
    <row r="169" spans="1:4">
      <c r="A169">
        <v>3.7</v>
      </c>
      <c r="B169">
        <v>3.87</v>
      </c>
      <c r="C169" s="44">
        <f t="shared" si="4"/>
        <v>-0.16999999999999993</v>
      </c>
      <c r="D169" s="44">
        <f t="shared" si="5"/>
        <v>1.2916322499999985E-2</v>
      </c>
    </row>
    <row r="170" spans="1:4">
      <c r="A170">
        <v>3.9</v>
      </c>
      <c r="B170">
        <v>3.81</v>
      </c>
      <c r="C170" s="44">
        <f t="shared" si="4"/>
        <v>8.9999999999999858E-2</v>
      </c>
      <c r="D170" s="44">
        <f t="shared" si="5"/>
        <v>2.1418322499999962E-2</v>
      </c>
    </row>
    <row r="171" spans="1:4">
      <c r="A171">
        <v>3.45</v>
      </c>
      <c r="B171">
        <v>3.53</v>
      </c>
      <c r="C171" s="44">
        <f t="shared" si="4"/>
        <v>-7.9999999999999627E-2</v>
      </c>
      <c r="D171" s="44">
        <f t="shared" si="5"/>
        <v>5.5932249999998251E-4</v>
      </c>
    </row>
    <row r="172" spans="1:4">
      <c r="A172">
        <v>3.9</v>
      </c>
      <c r="B172">
        <v>3.99</v>
      </c>
      <c r="C172" s="44">
        <f t="shared" si="4"/>
        <v>-9.0000000000000302E-2</v>
      </c>
      <c r="D172" s="44">
        <f t="shared" si="5"/>
        <v>1.1323225000000204E-3</v>
      </c>
    </row>
    <row r="173" spans="1:4">
      <c r="A173">
        <v>3.5</v>
      </c>
      <c r="B173">
        <v>3.39</v>
      </c>
      <c r="C173" s="44">
        <f t="shared" si="4"/>
        <v>0.10999999999999988</v>
      </c>
      <c r="D173" s="44">
        <f t="shared" si="5"/>
        <v>2.7672322499999961E-2</v>
      </c>
    </row>
    <row r="174" spans="1:4">
      <c r="A174">
        <v>3.4</v>
      </c>
      <c r="B174">
        <v>3.55</v>
      </c>
      <c r="C174" s="44">
        <f t="shared" si="4"/>
        <v>-0.14999999999999991</v>
      </c>
      <c r="D174" s="44">
        <f t="shared" si="5"/>
        <v>8.7703224999999847E-3</v>
      </c>
    </row>
    <row r="175" spans="1:4">
      <c r="A175">
        <v>3.2</v>
      </c>
      <c r="B175">
        <v>3.33</v>
      </c>
      <c r="C175" s="44">
        <f t="shared" si="4"/>
        <v>-0.12999999999999989</v>
      </c>
      <c r="D175" s="44">
        <f t="shared" si="5"/>
        <v>5.4243224999999846E-3</v>
      </c>
    </row>
    <row r="176" spans="1:4">
      <c r="A176">
        <v>3.25</v>
      </c>
      <c r="B176">
        <v>3.25</v>
      </c>
      <c r="C176" s="44">
        <f t="shared" si="4"/>
        <v>0</v>
      </c>
      <c r="D176" s="44">
        <f t="shared" si="5"/>
        <v>3.1753224999999997E-3</v>
      </c>
    </row>
    <row r="177" spans="1:4">
      <c r="A177">
        <v>3.15</v>
      </c>
      <c r="B177">
        <v>3.28</v>
      </c>
      <c r="C177" s="44">
        <f t="shared" si="4"/>
        <v>-0.12999999999999989</v>
      </c>
      <c r="D177" s="44">
        <f t="shared" si="5"/>
        <v>5.4243224999999846E-3</v>
      </c>
    </row>
    <row r="178" spans="1:4">
      <c r="A178">
        <v>3.7</v>
      </c>
      <c r="B178">
        <v>3.78</v>
      </c>
      <c r="C178" s="44">
        <f t="shared" si="4"/>
        <v>-7.9999999999999627E-2</v>
      </c>
      <c r="D178" s="44">
        <f t="shared" si="5"/>
        <v>5.5932249999998251E-4</v>
      </c>
    </row>
    <row r="179" spans="1:4">
      <c r="A179">
        <v>3.95</v>
      </c>
      <c r="B179">
        <v>2.92</v>
      </c>
      <c r="C179" s="44">
        <f t="shared" si="4"/>
        <v>1.0300000000000002</v>
      </c>
      <c r="D179" s="44">
        <f t="shared" si="5"/>
        <v>1.1801563225000002</v>
      </c>
    </row>
    <row r="180" spans="1:4">
      <c r="A180">
        <v>3.45</v>
      </c>
      <c r="B180">
        <v>3.54</v>
      </c>
      <c r="C180" s="44">
        <f t="shared" si="4"/>
        <v>-8.9999999999999858E-2</v>
      </c>
      <c r="D180" s="44">
        <f t="shared" si="5"/>
        <v>1.1323224999999907E-3</v>
      </c>
    </row>
    <row r="181" spans="1:4">
      <c r="A181">
        <v>3.35</v>
      </c>
      <c r="B181">
        <v>3.68</v>
      </c>
      <c r="C181" s="44">
        <f t="shared" si="4"/>
        <v>-0.33000000000000007</v>
      </c>
      <c r="D181" s="44">
        <f t="shared" si="5"/>
        <v>7.4884322500000031E-2</v>
      </c>
    </row>
    <row r="182" spans="1:4">
      <c r="A182">
        <v>3.55</v>
      </c>
      <c r="B182">
        <v>3.49</v>
      </c>
      <c r="C182" s="44">
        <f t="shared" si="4"/>
        <v>5.9999999999999609E-2</v>
      </c>
      <c r="D182" s="44">
        <f t="shared" si="5"/>
        <v>1.3537322499999909E-2</v>
      </c>
    </row>
    <row r="183" spans="1:4">
      <c r="A183">
        <v>3.05</v>
      </c>
      <c r="B183">
        <v>3.09</v>
      </c>
      <c r="C183" s="44">
        <f t="shared" si="4"/>
        <v>-4.0000000000000036E-2</v>
      </c>
      <c r="D183" s="44">
        <f t="shared" si="5"/>
        <v>2.6732249999999877E-4</v>
      </c>
    </row>
    <row r="184" spans="1:4">
      <c r="A184">
        <v>3.75</v>
      </c>
      <c r="B184">
        <v>3.88</v>
      </c>
      <c r="C184" s="44">
        <f t="shared" si="4"/>
        <v>-0.12999999999999989</v>
      </c>
      <c r="D184" s="44">
        <f t="shared" si="5"/>
        <v>5.4243224999999846E-3</v>
      </c>
    </row>
    <row r="185" spans="1:4">
      <c r="A185">
        <v>3.35</v>
      </c>
      <c r="B185">
        <v>3.69</v>
      </c>
      <c r="C185" s="44">
        <f t="shared" si="4"/>
        <v>-0.33999999999999986</v>
      </c>
      <c r="D185" s="44">
        <f t="shared" si="5"/>
        <v>8.0457322499999914E-2</v>
      </c>
    </row>
    <row r="186" spans="1:4">
      <c r="A186">
        <v>3.25</v>
      </c>
      <c r="B186">
        <v>3.39</v>
      </c>
      <c r="C186" s="44">
        <f t="shared" si="4"/>
        <v>-0.14000000000000012</v>
      </c>
      <c r="D186" s="44">
        <f t="shared" si="5"/>
        <v>6.9973225000000217E-3</v>
      </c>
    </row>
    <row r="187" spans="1:4">
      <c r="A187">
        <v>3.25</v>
      </c>
      <c r="B187">
        <v>3.31</v>
      </c>
      <c r="C187" s="44">
        <f t="shared" si="4"/>
        <v>-6.0000000000000053E-2</v>
      </c>
      <c r="D187" s="44">
        <f t="shared" si="5"/>
        <v>1.3322500000000408E-5</v>
      </c>
    </row>
    <row r="188" spans="1:4">
      <c r="A188">
        <v>3.55</v>
      </c>
      <c r="B188">
        <v>3.71</v>
      </c>
      <c r="C188" s="44">
        <f t="shared" si="4"/>
        <v>-0.16000000000000014</v>
      </c>
      <c r="D188" s="44">
        <f t="shared" si="5"/>
        <v>1.0743322500000031E-2</v>
      </c>
    </row>
    <row r="189" spans="1:4">
      <c r="A189">
        <v>3.2</v>
      </c>
      <c r="B189">
        <v>3.44</v>
      </c>
      <c r="C189" s="44">
        <f t="shared" si="4"/>
        <v>-0.23999999999999977</v>
      </c>
      <c r="D189" s="44">
        <f t="shared" si="5"/>
        <v>3.3727322499999914E-2</v>
      </c>
    </row>
    <row r="190" spans="1:4">
      <c r="A190">
        <v>3.15</v>
      </c>
      <c r="B190">
        <v>3.29</v>
      </c>
      <c r="C190" s="44">
        <f t="shared" si="4"/>
        <v>-0.14000000000000012</v>
      </c>
      <c r="D190" s="44">
        <f t="shared" si="5"/>
        <v>6.9973225000000217E-3</v>
      </c>
    </row>
    <row r="191" spans="1:4">
      <c r="A191">
        <v>3.65</v>
      </c>
      <c r="B191">
        <v>3.86</v>
      </c>
      <c r="C191" s="44">
        <f t="shared" si="4"/>
        <v>-0.20999999999999996</v>
      </c>
      <c r="D191" s="44">
        <f t="shared" si="5"/>
        <v>2.3608322499999987E-2</v>
      </c>
    </row>
    <row r="192" spans="1:4">
      <c r="A192">
        <v>3.5</v>
      </c>
      <c r="B192">
        <v>3.65</v>
      </c>
      <c r="C192" s="44">
        <f t="shared" si="4"/>
        <v>-0.14999999999999991</v>
      </c>
      <c r="D192" s="44">
        <f t="shared" si="5"/>
        <v>8.7703224999999847E-3</v>
      </c>
    </row>
    <row r="193" spans="1:4">
      <c r="A193">
        <v>3.4</v>
      </c>
      <c r="B193">
        <v>3.28</v>
      </c>
      <c r="C193" s="44">
        <f t="shared" si="4"/>
        <v>0.12000000000000011</v>
      </c>
      <c r="D193" s="44">
        <f t="shared" si="5"/>
        <v>3.109932250000004E-2</v>
      </c>
    </row>
    <row r="194" spans="1:4">
      <c r="A194">
        <v>3.7</v>
      </c>
      <c r="B194">
        <v>3.89</v>
      </c>
      <c r="C194" s="44">
        <f t="shared" si="4"/>
        <v>-0.18999999999999995</v>
      </c>
      <c r="D194" s="44">
        <f t="shared" si="5"/>
        <v>1.7862322499999982E-2</v>
      </c>
    </row>
    <row r="195" spans="1:4">
      <c r="A195">
        <v>3.94</v>
      </c>
      <c r="B195">
        <v>3.21</v>
      </c>
      <c r="C195" s="44">
        <f t="shared" ref="C195:C201" si="6">A195-B195</f>
        <v>0.73</v>
      </c>
      <c r="D195" s="44">
        <f t="shared" ref="D195:D201" si="7">(C195-G$1)^2</f>
        <v>0.61834632249999999</v>
      </c>
    </row>
    <row r="196" spans="1:4">
      <c r="A196">
        <v>3.7</v>
      </c>
      <c r="B196">
        <v>3.83</v>
      </c>
      <c r="C196" s="44">
        <f t="shared" si="6"/>
        <v>-0.12999999999999989</v>
      </c>
      <c r="D196" s="44">
        <f t="shared" si="7"/>
        <v>5.4243224999999846E-3</v>
      </c>
    </row>
    <row r="197" spans="1:4">
      <c r="A197">
        <v>3.3</v>
      </c>
      <c r="B197">
        <v>3.54</v>
      </c>
      <c r="C197" s="44">
        <f t="shared" si="6"/>
        <v>-0.24000000000000021</v>
      </c>
      <c r="D197" s="44">
        <f t="shared" si="7"/>
        <v>3.3727322500000073E-2</v>
      </c>
    </row>
    <row r="198" spans="1:4">
      <c r="A198">
        <v>3.35</v>
      </c>
      <c r="B198">
        <v>3.58</v>
      </c>
      <c r="C198" s="44">
        <f t="shared" si="6"/>
        <v>-0.22999999999999998</v>
      </c>
      <c r="D198" s="44">
        <f t="shared" si="7"/>
        <v>3.015432249999999E-2</v>
      </c>
    </row>
    <row r="199" spans="1:4">
      <c r="A199">
        <v>3.1</v>
      </c>
      <c r="B199">
        <v>3.18</v>
      </c>
      <c r="C199" s="44">
        <f t="shared" si="6"/>
        <v>-8.0000000000000071E-2</v>
      </c>
      <c r="D199" s="44">
        <f t="shared" si="7"/>
        <v>5.5932250000000354E-4</v>
      </c>
    </row>
    <row r="200" spans="1:4">
      <c r="A200">
        <v>3.25</v>
      </c>
      <c r="B200">
        <v>3.42</v>
      </c>
      <c r="C200" s="44">
        <f t="shared" si="6"/>
        <v>-0.16999999999999993</v>
      </c>
      <c r="D200" s="44">
        <f t="shared" si="7"/>
        <v>1.2916322499999985E-2</v>
      </c>
    </row>
    <row r="201" spans="1:4">
      <c r="A201">
        <v>3.1</v>
      </c>
      <c r="B201">
        <v>3.15</v>
      </c>
      <c r="C201" s="44">
        <f t="shared" si="6"/>
        <v>-4.9999999999999822E-2</v>
      </c>
      <c r="D201" s="44">
        <f t="shared" si="7"/>
        <v>4.0322500000002222E-5</v>
      </c>
    </row>
  </sheetData>
  <pageMargins left="0.7" right="0.7" top="0.75" bottom="0.75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E28"/>
  <sheetViews>
    <sheetView workbookViewId="0">
      <selection activeCell="I12" sqref="I12"/>
    </sheetView>
  </sheetViews>
  <sheetFormatPr defaultRowHeight="15"/>
  <cols>
    <col min="1" max="1" width="33" style="57" customWidth="1"/>
    <col min="2" max="2" width="15.85546875" style="57" customWidth="1"/>
    <col min="3" max="3" width="2.28515625" style="57" customWidth="1"/>
    <col min="4" max="4" width="29.5703125" style="57" customWidth="1"/>
    <col min="5" max="256" width="9.140625" style="57"/>
    <col min="257" max="257" width="24.140625" style="57" customWidth="1"/>
    <col min="258" max="258" width="15.85546875" style="57" customWidth="1"/>
    <col min="259" max="259" width="2.28515625" style="57" customWidth="1"/>
    <col min="260" max="260" width="29.5703125" style="57" customWidth="1"/>
    <col min="261" max="512" width="9.140625" style="57"/>
    <col min="513" max="513" width="24.140625" style="57" customWidth="1"/>
    <col min="514" max="514" width="15.85546875" style="57" customWidth="1"/>
    <col min="515" max="515" width="2.28515625" style="57" customWidth="1"/>
    <col min="516" max="516" width="29.5703125" style="57" customWidth="1"/>
    <col min="517" max="768" width="9.140625" style="57"/>
    <col min="769" max="769" width="24.140625" style="57" customWidth="1"/>
    <col min="770" max="770" width="15.85546875" style="57" customWidth="1"/>
    <col min="771" max="771" width="2.28515625" style="57" customWidth="1"/>
    <col min="772" max="772" width="29.5703125" style="57" customWidth="1"/>
    <col min="773" max="1024" width="9.140625" style="57"/>
    <col min="1025" max="1025" width="24.140625" style="57" customWidth="1"/>
    <col min="1026" max="1026" width="15.85546875" style="57" customWidth="1"/>
    <col min="1027" max="1027" width="2.28515625" style="57" customWidth="1"/>
    <col min="1028" max="1028" width="29.5703125" style="57" customWidth="1"/>
    <col min="1029" max="1280" width="9.140625" style="57"/>
    <col min="1281" max="1281" width="24.140625" style="57" customWidth="1"/>
    <col min="1282" max="1282" width="15.85546875" style="57" customWidth="1"/>
    <col min="1283" max="1283" width="2.28515625" style="57" customWidth="1"/>
    <col min="1284" max="1284" width="29.5703125" style="57" customWidth="1"/>
    <col min="1285" max="1536" width="9.140625" style="57"/>
    <col min="1537" max="1537" width="24.140625" style="57" customWidth="1"/>
    <col min="1538" max="1538" width="15.85546875" style="57" customWidth="1"/>
    <col min="1539" max="1539" width="2.28515625" style="57" customWidth="1"/>
    <col min="1540" max="1540" width="29.5703125" style="57" customWidth="1"/>
    <col min="1541" max="1792" width="9.140625" style="57"/>
    <col min="1793" max="1793" width="24.140625" style="57" customWidth="1"/>
    <col min="1794" max="1794" width="15.85546875" style="57" customWidth="1"/>
    <col min="1795" max="1795" width="2.28515625" style="57" customWidth="1"/>
    <col min="1796" max="1796" width="29.5703125" style="57" customWidth="1"/>
    <col min="1797" max="2048" width="9.140625" style="57"/>
    <col min="2049" max="2049" width="24.140625" style="57" customWidth="1"/>
    <col min="2050" max="2050" width="15.85546875" style="57" customWidth="1"/>
    <col min="2051" max="2051" width="2.28515625" style="57" customWidth="1"/>
    <col min="2052" max="2052" width="29.5703125" style="57" customWidth="1"/>
    <col min="2053" max="2304" width="9.140625" style="57"/>
    <col min="2305" max="2305" width="24.140625" style="57" customWidth="1"/>
    <col min="2306" max="2306" width="15.85546875" style="57" customWidth="1"/>
    <col min="2307" max="2307" width="2.28515625" style="57" customWidth="1"/>
    <col min="2308" max="2308" width="29.5703125" style="57" customWidth="1"/>
    <col min="2309" max="2560" width="9.140625" style="57"/>
    <col min="2561" max="2561" width="24.140625" style="57" customWidth="1"/>
    <col min="2562" max="2562" width="15.85546875" style="57" customWidth="1"/>
    <col min="2563" max="2563" width="2.28515625" style="57" customWidth="1"/>
    <col min="2564" max="2564" width="29.5703125" style="57" customWidth="1"/>
    <col min="2565" max="2816" width="9.140625" style="57"/>
    <col min="2817" max="2817" width="24.140625" style="57" customWidth="1"/>
    <col min="2818" max="2818" width="15.85546875" style="57" customWidth="1"/>
    <col min="2819" max="2819" width="2.28515625" style="57" customWidth="1"/>
    <col min="2820" max="2820" width="29.5703125" style="57" customWidth="1"/>
    <col min="2821" max="3072" width="9.140625" style="57"/>
    <col min="3073" max="3073" width="24.140625" style="57" customWidth="1"/>
    <col min="3074" max="3074" width="15.85546875" style="57" customWidth="1"/>
    <col min="3075" max="3075" width="2.28515625" style="57" customWidth="1"/>
    <col min="3076" max="3076" width="29.5703125" style="57" customWidth="1"/>
    <col min="3077" max="3328" width="9.140625" style="57"/>
    <col min="3329" max="3329" width="24.140625" style="57" customWidth="1"/>
    <col min="3330" max="3330" width="15.85546875" style="57" customWidth="1"/>
    <col min="3331" max="3331" width="2.28515625" style="57" customWidth="1"/>
    <col min="3332" max="3332" width="29.5703125" style="57" customWidth="1"/>
    <col min="3333" max="3584" width="9.140625" style="57"/>
    <col min="3585" max="3585" width="24.140625" style="57" customWidth="1"/>
    <col min="3586" max="3586" width="15.85546875" style="57" customWidth="1"/>
    <col min="3587" max="3587" width="2.28515625" style="57" customWidth="1"/>
    <col min="3588" max="3588" width="29.5703125" style="57" customWidth="1"/>
    <col min="3589" max="3840" width="9.140625" style="57"/>
    <col min="3841" max="3841" width="24.140625" style="57" customWidth="1"/>
    <col min="3842" max="3842" width="15.85546875" style="57" customWidth="1"/>
    <col min="3843" max="3843" width="2.28515625" style="57" customWidth="1"/>
    <col min="3844" max="3844" width="29.5703125" style="57" customWidth="1"/>
    <col min="3845" max="4096" width="9.140625" style="57"/>
    <col min="4097" max="4097" width="24.140625" style="57" customWidth="1"/>
    <col min="4098" max="4098" width="15.85546875" style="57" customWidth="1"/>
    <col min="4099" max="4099" width="2.28515625" style="57" customWidth="1"/>
    <col min="4100" max="4100" width="29.5703125" style="57" customWidth="1"/>
    <col min="4101" max="4352" width="9.140625" style="57"/>
    <col min="4353" max="4353" width="24.140625" style="57" customWidth="1"/>
    <col min="4354" max="4354" width="15.85546875" style="57" customWidth="1"/>
    <col min="4355" max="4355" width="2.28515625" style="57" customWidth="1"/>
    <col min="4356" max="4356" width="29.5703125" style="57" customWidth="1"/>
    <col min="4357" max="4608" width="9.140625" style="57"/>
    <col min="4609" max="4609" width="24.140625" style="57" customWidth="1"/>
    <col min="4610" max="4610" width="15.85546875" style="57" customWidth="1"/>
    <col min="4611" max="4611" width="2.28515625" style="57" customWidth="1"/>
    <col min="4612" max="4612" width="29.5703125" style="57" customWidth="1"/>
    <col min="4613" max="4864" width="9.140625" style="57"/>
    <col min="4865" max="4865" width="24.140625" style="57" customWidth="1"/>
    <col min="4866" max="4866" width="15.85546875" style="57" customWidth="1"/>
    <col min="4867" max="4867" width="2.28515625" style="57" customWidth="1"/>
    <col min="4868" max="4868" width="29.5703125" style="57" customWidth="1"/>
    <col min="4869" max="5120" width="9.140625" style="57"/>
    <col min="5121" max="5121" width="24.140625" style="57" customWidth="1"/>
    <col min="5122" max="5122" width="15.85546875" style="57" customWidth="1"/>
    <col min="5123" max="5123" width="2.28515625" style="57" customWidth="1"/>
    <col min="5124" max="5124" width="29.5703125" style="57" customWidth="1"/>
    <col min="5125" max="5376" width="9.140625" style="57"/>
    <col min="5377" max="5377" width="24.140625" style="57" customWidth="1"/>
    <col min="5378" max="5378" width="15.85546875" style="57" customWidth="1"/>
    <col min="5379" max="5379" width="2.28515625" style="57" customWidth="1"/>
    <col min="5380" max="5380" width="29.5703125" style="57" customWidth="1"/>
    <col min="5381" max="5632" width="9.140625" style="57"/>
    <col min="5633" max="5633" width="24.140625" style="57" customWidth="1"/>
    <col min="5634" max="5634" width="15.85546875" style="57" customWidth="1"/>
    <col min="5635" max="5635" width="2.28515625" style="57" customWidth="1"/>
    <col min="5636" max="5636" width="29.5703125" style="57" customWidth="1"/>
    <col min="5637" max="5888" width="9.140625" style="57"/>
    <col min="5889" max="5889" width="24.140625" style="57" customWidth="1"/>
    <col min="5890" max="5890" width="15.85546875" style="57" customWidth="1"/>
    <col min="5891" max="5891" width="2.28515625" style="57" customWidth="1"/>
    <col min="5892" max="5892" width="29.5703125" style="57" customWidth="1"/>
    <col min="5893" max="6144" width="9.140625" style="57"/>
    <col min="6145" max="6145" width="24.140625" style="57" customWidth="1"/>
    <col min="6146" max="6146" width="15.85546875" style="57" customWidth="1"/>
    <col min="6147" max="6147" width="2.28515625" style="57" customWidth="1"/>
    <col min="6148" max="6148" width="29.5703125" style="57" customWidth="1"/>
    <col min="6149" max="6400" width="9.140625" style="57"/>
    <col min="6401" max="6401" width="24.140625" style="57" customWidth="1"/>
    <col min="6402" max="6402" width="15.85546875" style="57" customWidth="1"/>
    <col min="6403" max="6403" width="2.28515625" style="57" customWidth="1"/>
    <col min="6404" max="6404" width="29.5703125" style="57" customWidth="1"/>
    <col min="6405" max="6656" width="9.140625" style="57"/>
    <col min="6657" max="6657" width="24.140625" style="57" customWidth="1"/>
    <col min="6658" max="6658" width="15.85546875" style="57" customWidth="1"/>
    <col min="6659" max="6659" width="2.28515625" style="57" customWidth="1"/>
    <col min="6660" max="6660" width="29.5703125" style="57" customWidth="1"/>
    <col min="6661" max="6912" width="9.140625" style="57"/>
    <col min="6913" max="6913" width="24.140625" style="57" customWidth="1"/>
    <col min="6914" max="6914" width="15.85546875" style="57" customWidth="1"/>
    <col min="6915" max="6915" width="2.28515625" style="57" customWidth="1"/>
    <col min="6916" max="6916" width="29.5703125" style="57" customWidth="1"/>
    <col min="6917" max="7168" width="9.140625" style="57"/>
    <col min="7169" max="7169" width="24.140625" style="57" customWidth="1"/>
    <col min="7170" max="7170" width="15.85546875" style="57" customWidth="1"/>
    <col min="7171" max="7171" width="2.28515625" style="57" customWidth="1"/>
    <col min="7172" max="7172" width="29.5703125" style="57" customWidth="1"/>
    <col min="7173" max="7424" width="9.140625" style="57"/>
    <col min="7425" max="7425" width="24.140625" style="57" customWidth="1"/>
    <col min="7426" max="7426" width="15.85546875" style="57" customWidth="1"/>
    <col min="7427" max="7427" width="2.28515625" style="57" customWidth="1"/>
    <col min="7428" max="7428" width="29.5703125" style="57" customWidth="1"/>
    <col min="7429" max="7680" width="9.140625" style="57"/>
    <col min="7681" max="7681" width="24.140625" style="57" customWidth="1"/>
    <col min="7682" max="7682" width="15.85546875" style="57" customWidth="1"/>
    <col min="7683" max="7683" width="2.28515625" style="57" customWidth="1"/>
    <col min="7684" max="7684" width="29.5703125" style="57" customWidth="1"/>
    <col min="7685" max="7936" width="9.140625" style="57"/>
    <col min="7937" max="7937" width="24.140625" style="57" customWidth="1"/>
    <col min="7938" max="7938" width="15.85546875" style="57" customWidth="1"/>
    <col min="7939" max="7939" width="2.28515625" style="57" customWidth="1"/>
    <col min="7940" max="7940" width="29.5703125" style="57" customWidth="1"/>
    <col min="7941" max="8192" width="9.140625" style="57"/>
    <col min="8193" max="8193" width="24.140625" style="57" customWidth="1"/>
    <col min="8194" max="8194" width="15.85546875" style="57" customWidth="1"/>
    <col min="8195" max="8195" width="2.28515625" style="57" customWidth="1"/>
    <col min="8196" max="8196" width="29.5703125" style="57" customWidth="1"/>
    <col min="8197" max="8448" width="9.140625" style="57"/>
    <col min="8449" max="8449" width="24.140625" style="57" customWidth="1"/>
    <col min="8450" max="8450" width="15.85546875" style="57" customWidth="1"/>
    <col min="8451" max="8451" width="2.28515625" style="57" customWidth="1"/>
    <col min="8452" max="8452" width="29.5703125" style="57" customWidth="1"/>
    <col min="8453" max="8704" width="9.140625" style="57"/>
    <col min="8705" max="8705" width="24.140625" style="57" customWidth="1"/>
    <col min="8706" max="8706" width="15.85546875" style="57" customWidth="1"/>
    <col min="8707" max="8707" width="2.28515625" style="57" customWidth="1"/>
    <col min="8708" max="8708" width="29.5703125" style="57" customWidth="1"/>
    <col min="8709" max="8960" width="9.140625" style="57"/>
    <col min="8961" max="8961" width="24.140625" style="57" customWidth="1"/>
    <col min="8962" max="8962" width="15.85546875" style="57" customWidth="1"/>
    <col min="8963" max="8963" width="2.28515625" style="57" customWidth="1"/>
    <col min="8964" max="8964" width="29.5703125" style="57" customWidth="1"/>
    <col min="8965" max="9216" width="9.140625" style="57"/>
    <col min="9217" max="9217" width="24.140625" style="57" customWidth="1"/>
    <col min="9218" max="9218" width="15.85546875" style="57" customWidth="1"/>
    <col min="9219" max="9219" width="2.28515625" style="57" customWidth="1"/>
    <col min="9220" max="9220" width="29.5703125" style="57" customWidth="1"/>
    <col min="9221" max="9472" width="9.140625" style="57"/>
    <col min="9473" max="9473" width="24.140625" style="57" customWidth="1"/>
    <col min="9474" max="9474" width="15.85546875" style="57" customWidth="1"/>
    <col min="9475" max="9475" width="2.28515625" style="57" customWidth="1"/>
    <col min="9476" max="9476" width="29.5703125" style="57" customWidth="1"/>
    <col min="9477" max="9728" width="9.140625" style="57"/>
    <col min="9729" max="9729" width="24.140625" style="57" customWidth="1"/>
    <col min="9730" max="9730" width="15.85546875" style="57" customWidth="1"/>
    <col min="9731" max="9731" width="2.28515625" style="57" customWidth="1"/>
    <col min="9732" max="9732" width="29.5703125" style="57" customWidth="1"/>
    <col min="9733" max="9984" width="9.140625" style="57"/>
    <col min="9985" max="9985" width="24.140625" style="57" customWidth="1"/>
    <col min="9986" max="9986" width="15.85546875" style="57" customWidth="1"/>
    <col min="9987" max="9987" width="2.28515625" style="57" customWidth="1"/>
    <col min="9988" max="9988" width="29.5703125" style="57" customWidth="1"/>
    <col min="9989" max="10240" width="9.140625" style="57"/>
    <col min="10241" max="10241" width="24.140625" style="57" customWidth="1"/>
    <col min="10242" max="10242" width="15.85546875" style="57" customWidth="1"/>
    <col min="10243" max="10243" width="2.28515625" style="57" customWidth="1"/>
    <col min="10244" max="10244" width="29.5703125" style="57" customWidth="1"/>
    <col min="10245" max="10496" width="9.140625" style="57"/>
    <col min="10497" max="10497" width="24.140625" style="57" customWidth="1"/>
    <col min="10498" max="10498" width="15.85546875" style="57" customWidth="1"/>
    <col min="10499" max="10499" width="2.28515625" style="57" customWidth="1"/>
    <col min="10500" max="10500" width="29.5703125" style="57" customWidth="1"/>
    <col min="10501" max="10752" width="9.140625" style="57"/>
    <col min="10753" max="10753" width="24.140625" style="57" customWidth="1"/>
    <col min="10754" max="10754" width="15.85546875" style="57" customWidth="1"/>
    <col min="10755" max="10755" width="2.28515625" style="57" customWidth="1"/>
    <col min="10756" max="10756" width="29.5703125" style="57" customWidth="1"/>
    <col min="10757" max="11008" width="9.140625" style="57"/>
    <col min="11009" max="11009" width="24.140625" style="57" customWidth="1"/>
    <col min="11010" max="11010" width="15.85546875" style="57" customWidth="1"/>
    <col min="11011" max="11011" width="2.28515625" style="57" customWidth="1"/>
    <col min="11012" max="11012" width="29.5703125" style="57" customWidth="1"/>
    <col min="11013" max="11264" width="9.140625" style="57"/>
    <col min="11265" max="11265" width="24.140625" style="57" customWidth="1"/>
    <col min="11266" max="11266" width="15.85546875" style="57" customWidth="1"/>
    <col min="11267" max="11267" width="2.28515625" style="57" customWidth="1"/>
    <col min="11268" max="11268" width="29.5703125" style="57" customWidth="1"/>
    <col min="11269" max="11520" width="9.140625" style="57"/>
    <col min="11521" max="11521" width="24.140625" style="57" customWidth="1"/>
    <col min="11522" max="11522" width="15.85546875" style="57" customWidth="1"/>
    <col min="11523" max="11523" width="2.28515625" style="57" customWidth="1"/>
    <col min="11524" max="11524" width="29.5703125" style="57" customWidth="1"/>
    <col min="11525" max="11776" width="9.140625" style="57"/>
    <col min="11777" max="11777" width="24.140625" style="57" customWidth="1"/>
    <col min="11778" max="11778" width="15.85546875" style="57" customWidth="1"/>
    <col min="11779" max="11779" width="2.28515625" style="57" customWidth="1"/>
    <col min="11780" max="11780" width="29.5703125" style="57" customWidth="1"/>
    <col min="11781" max="12032" width="9.140625" style="57"/>
    <col min="12033" max="12033" width="24.140625" style="57" customWidth="1"/>
    <col min="12034" max="12034" width="15.85546875" style="57" customWidth="1"/>
    <col min="12035" max="12035" width="2.28515625" style="57" customWidth="1"/>
    <col min="12036" max="12036" width="29.5703125" style="57" customWidth="1"/>
    <col min="12037" max="12288" width="9.140625" style="57"/>
    <col min="12289" max="12289" width="24.140625" style="57" customWidth="1"/>
    <col min="12290" max="12290" width="15.85546875" style="57" customWidth="1"/>
    <col min="12291" max="12291" width="2.28515625" style="57" customWidth="1"/>
    <col min="12292" max="12292" width="29.5703125" style="57" customWidth="1"/>
    <col min="12293" max="12544" width="9.140625" style="57"/>
    <col min="12545" max="12545" width="24.140625" style="57" customWidth="1"/>
    <col min="12546" max="12546" width="15.85546875" style="57" customWidth="1"/>
    <col min="12547" max="12547" width="2.28515625" style="57" customWidth="1"/>
    <col min="12548" max="12548" width="29.5703125" style="57" customWidth="1"/>
    <col min="12549" max="12800" width="9.140625" style="57"/>
    <col min="12801" max="12801" width="24.140625" style="57" customWidth="1"/>
    <col min="12802" max="12802" width="15.85546875" style="57" customWidth="1"/>
    <col min="12803" max="12803" width="2.28515625" style="57" customWidth="1"/>
    <col min="12804" max="12804" width="29.5703125" style="57" customWidth="1"/>
    <col min="12805" max="13056" width="9.140625" style="57"/>
    <col min="13057" max="13057" width="24.140625" style="57" customWidth="1"/>
    <col min="13058" max="13058" width="15.85546875" style="57" customWidth="1"/>
    <col min="13059" max="13059" width="2.28515625" style="57" customWidth="1"/>
    <col min="13060" max="13060" width="29.5703125" style="57" customWidth="1"/>
    <col min="13061" max="13312" width="9.140625" style="57"/>
    <col min="13313" max="13313" width="24.140625" style="57" customWidth="1"/>
    <col min="13314" max="13314" width="15.85546875" style="57" customWidth="1"/>
    <col min="13315" max="13315" width="2.28515625" style="57" customWidth="1"/>
    <col min="13316" max="13316" width="29.5703125" style="57" customWidth="1"/>
    <col min="13317" max="13568" width="9.140625" style="57"/>
    <col min="13569" max="13569" width="24.140625" style="57" customWidth="1"/>
    <col min="13570" max="13570" width="15.85546875" style="57" customWidth="1"/>
    <col min="13571" max="13571" width="2.28515625" style="57" customWidth="1"/>
    <col min="13572" max="13572" width="29.5703125" style="57" customWidth="1"/>
    <col min="13573" max="13824" width="9.140625" style="57"/>
    <col min="13825" max="13825" width="24.140625" style="57" customWidth="1"/>
    <col min="13826" max="13826" width="15.85546875" style="57" customWidth="1"/>
    <col min="13827" max="13827" width="2.28515625" style="57" customWidth="1"/>
    <col min="13828" max="13828" width="29.5703125" style="57" customWidth="1"/>
    <col min="13829" max="14080" width="9.140625" style="57"/>
    <col min="14081" max="14081" width="24.140625" style="57" customWidth="1"/>
    <col min="14082" max="14082" width="15.85546875" style="57" customWidth="1"/>
    <col min="14083" max="14083" width="2.28515625" style="57" customWidth="1"/>
    <col min="14084" max="14084" width="29.5703125" style="57" customWidth="1"/>
    <col min="14085" max="14336" width="9.140625" style="57"/>
    <col min="14337" max="14337" width="24.140625" style="57" customWidth="1"/>
    <col min="14338" max="14338" width="15.85546875" style="57" customWidth="1"/>
    <col min="14339" max="14339" width="2.28515625" style="57" customWidth="1"/>
    <col min="14340" max="14340" width="29.5703125" style="57" customWidth="1"/>
    <col min="14341" max="14592" width="9.140625" style="57"/>
    <col min="14593" max="14593" width="24.140625" style="57" customWidth="1"/>
    <col min="14594" max="14594" width="15.85546875" style="57" customWidth="1"/>
    <col min="14595" max="14595" width="2.28515625" style="57" customWidth="1"/>
    <col min="14596" max="14596" width="29.5703125" style="57" customWidth="1"/>
    <col min="14597" max="14848" width="9.140625" style="57"/>
    <col min="14849" max="14849" width="24.140625" style="57" customWidth="1"/>
    <col min="14850" max="14850" width="15.85546875" style="57" customWidth="1"/>
    <col min="14851" max="14851" width="2.28515625" style="57" customWidth="1"/>
    <col min="14852" max="14852" width="29.5703125" style="57" customWidth="1"/>
    <col min="14853" max="15104" width="9.140625" style="57"/>
    <col min="15105" max="15105" width="24.140625" style="57" customWidth="1"/>
    <col min="15106" max="15106" width="15.85546875" style="57" customWidth="1"/>
    <col min="15107" max="15107" width="2.28515625" style="57" customWidth="1"/>
    <col min="15108" max="15108" width="29.5703125" style="57" customWidth="1"/>
    <col min="15109" max="15360" width="9.140625" style="57"/>
    <col min="15361" max="15361" width="24.140625" style="57" customWidth="1"/>
    <col min="15362" max="15362" width="15.85546875" style="57" customWidth="1"/>
    <col min="15363" max="15363" width="2.28515625" style="57" customWidth="1"/>
    <col min="15364" max="15364" width="29.5703125" style="57" customWidth="1"/>
    <col min="15365" max="15616" width="9.140625" style="57"/>
    <col min="15617" max="15617" width="24.140625" style="57" customWidth="1"/>
    <col min="15618" max="15618" width="15.85546875" style="57" customWidth="1"/>
    <col min="15619" max="15619" width="2.28515625" style="57" customWidth="1"/>
    <col min="15620" max="15620" width="29.5703125" style="57" customWidth="1"/>
    <col min="15621" max="15872" width="9.140625" style="57"/>
    <col min="15873" max="15873" width="24.140625" style="57" customWidth="1"/>
    <col min="15874" max="15874" width="15.85546875" style="57" customWidth="1"/>
    <col min="15875" max="15875" width="2.28515625" style="57" customWidth="1"/>
    <col min="15876" max="15876" width="29.5703125" style="57" customWidth="1"/>
    <col min="15877" max="16128" width="9.140625" style="57"/>
    <col min="16129" max="16129" width="24.140625" style="57" customWidth="1"/>
    <col min="16130" max="16130" width="15.85546875" style="57" customWidth="1"/>
    <col min="16131" max="16131" width="2.28515625" style="57" customWidth="1"/>
    <col min="16132" max="16132" width="29.5703125" style="57" customWidth="1"/>
    <col min="16133" max="16384" width="9.140625" style="57"/>
  </cols>
  <sheetData>
    <row r="1" spans="1:2">
      <c r="A1" s="56" t="s">
        <v>76</v>
      </c>
    </row>
    <row r="3" spans="1:2">
      <c r="A3" s="69" t="s">
        <v>30</v>
      </c>
      <c r="B3" s="69"/>
    </row>
    <row r="4" spans="1:2">
      <c r="A4" s="70" t="s">
        <v>77</v>
      </c>
      <c r="B4" s="70">
        <v>0</v>
      </c>
    </row>
    <row r="5" spans="1:2">
      <c r="A5" s="70" t="s">
        <v>78</v>
      </c>
      <c r="B5" s="70">
        <v>0.05</v>
      </c>
    </row>
    <row r="7" spans="1:2">
      <c r="A7" s="58" t="s">
        <v>34</v>
      </c>
      <c r="B7" s="58"/>
    </row>
    <row r="8" spans="1:2">
      <c r="A8" s="59" t="s">
        <v>27</v>
      </c>
      <c r="B8" s="59">
        <f>COUNT('Problem 2 Workings'!$A:$A)</f>
        <v>200</v>
      </c>
    </row>
    <row r="9" spans="1:2">
      <c r="A9" s="59" t="s">
        <v>79</v>
      </c>
      <c r="B9" s="76">
        <f>AVERAGE('Problem 2 Workings'!$C:$C)</f>
        <v>-5.6349999999999997E-2</v>
      </c>
    </row>
    <row r="10" spans="1:2">
      <c r="A10" s="59" t="s">
        <v>80</v>
      </c>
      <c r="B10" s="59">
        <f>B8-1</f>
        <v>199</v>
      </c>
    </row>
    <row r="11" spans="1:2" ht="18">
      <c r="A11" s="60" t="s">
        <v>81</v>
      </c>
      <c r="B11" s="71">
        <f>SQRT(SUM('Problem 2 Workings'!$D:$D)/B10)</f>
        <v>0.20761429618381178</v>
      </c>
    </row>
    <row r="12" spans="1:2">
      <c r="A12" s="59" t="s">
        <v>39</v>
      </c>
      <c r="B12" s="71">
        <f>B11/SQRT(B8)</f>
        <v>1.4680547670284566E-2</v>
      </c>
    </row>
    <row r="13" spans="1:2">
      <c r="A13" s="72" t="s">
        <v>90</v>
      </c>
      <c r="B13" s="73">
        <f>(B9-B4)/B12</f>
        <v>-3.8384126577280284</v>
      </c>
    </row>
    <row r="15" spans="1:2">
      <c r="A15" s="69" t="s">
        <v>41</v>
      </c>
      <c r="B15" s="69"/>
    </row>
    <row r="16" spans="1:2">
      <c r="A16" s="70" t="s">
        <v>42</v>
      </c>
      <c r="B16" s="73">
        <f>-TINV(B5,B10)</f>
        <v>-1.9719564984429221</v>
      </c>
    </row>
    <row r="17" spans="1:5">
      <c r="A17" s="70" t="s">
        <v>43</v>
      </c>
      <c r="B17" s="73">
        <f>TINV(B5,B10)</f>
        <v>1.9719564984429221</v>
      </c>
    </row>
    <row r="18" spans="1:5">
      <c r="A18" s="70" t="s">
        <v>91</v>
      </c>
      <c r="B18" s="73">
        <f>TDIST(ABS(B13),B10,2)</f>
        <v>1.6629873371174427E-4</v>
      </c>
    </row>
    <row r="19" spans="1:5">
      <c r="A19" s="74" t="str">
        <f>IF(B18 &lt; B5, D27,D28)</f>
        <v>Reject the null hypothesis</v>
      </c>
      <c r="B19" s="75"/>
    </row>
    <row r="22" spans="1:5">
      <c r="D22" s="61" t="s">
        <v>82</v>
      </c>
      <c r="E22" s="61"/>
    </row>
    <row r="23" spans="1:5">
      <c r="D23" s="57" t="s">
        <v>83</v>
      </c>
      <c r="E23" s="62">
        <f>TDIST(ABS(B13),B10,1)</f>
        <v>8.3149366855872137E-5</v>
      </c>
    </row>
    <row r="24" spans="1:5">
      <c r="D24" s="63" t="s">
        <v>84</v>
      </c>
      <c r="E24" s="64">
        <f>1-E23</f>
        <v>0.99991685063314417</v>
      </c>
    </row>
    <row r="26" spans="1:5">
      <c r="D26" s="65" t="s">
        <v>85</v>
      </c>
    </row>
    <row r="27" spans="1:5">
      <c r="D27" s="57" t="s">
        <v>86</v>
      </c>
    </row>
    <row r="28" spans="1:5">
      <c r="D28" s="63" t="s">
        <v>87</v>
      </c>
    </row>
  </sheetData>
  <mergeCells count="5">
    <mergeCell ref="A3:B3"/>
    <mergeCell ref="A7:B7"/>
    <mergeCell ref="A15:B15"/>
    <mergeCell ref="A19:B19"/>
    <mergeCell ref="D22:E22"/>
  </mergeCells>
  <pageMargins left="0.7" right="0.7" top="0.75" bottom="0.75" header="0.3" footer="0.3"/>
  <pageSetup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10"/>
  <sheetViews>
    <sheetView tabSelected="1" workbookViewId="0">
      <selection activeCell="E18" sqref="E18"/>
    </sheetView>
  </sheetViews>
  <sheetFormatPr defaultRowHeight="15"/>
  <cols>
    <col min="1" max="1" width="11.7109375" style="1" customWidth="1"/>
    <col min="2" max="2" width="12.42578125" style="1" customWidth="1"/>
    <col min="4" max="4" width="16.140625" customWidth="1"/>
    <col min="5" max="6" width="14" customWidth="1"/>
    <col min="11" max="11" width="45.42578125" customWidth="1"/>
    <col min="12" max="12" width="16.42578125" customWidth="1"/>
    <col min="13" max="13" width="12.5703125" customWidth="1"/>
  </cols>
  <sheetData>
    <row r="1" spans="1:12">
      <c r="A1" s="49" t="s">
        <v>13</v>
      </c>
      <c r="B1" s="51"/>
      <c r="D1" s="10"/>
      <c r="E1" s="11" t="s">
        <v>23</v>
      </c>
      <c r="F1" s="11" t="s">
        <v>24</v>
      </c>
      <c r="K1" s="12" t="s">
        <v>28</v>
      </c>
      <c r="L1" s="13"/>
    </row>
    <row r="2" spans="1:12">
      <c r="A2" s="11" t="s">
        <v>23</v>
      </c>
      <c r="B2" s="11" t="s">
        <v>24</v>
      </c>
      <c r="D2" s="10" t="s">
        <v>25</v>
      </c>
      <c r="E2" s="9">
        <f>AVERAGE(A3:A94)</f>
        <v>3.4235869565217394</v>
      </c>
      <c r="F2" s="9">
        <f>AVERAGE(B3:B110)</f>
        <v>3.6024999999999987</v>
      </c>
      <c r="K2" s="14" t="s">
        <v>29</v>
      </c>
      <c r="L2" s="14"/>
    </row>
    <row r="3" spans="1:12">
      <c r="A3" s="9">
        <v>3.45</v>
      </c>
      <c r="B3" s="9">
        <v>3.95</v>
      </c>
      <c r="D3" s="10" t="s">
        <v>26</v>
      </c>
      <c r="E3" s="10">
        <f>STDEV(A3:A94)</f>
        <v>0.27293110478627997</v>
      </c>
      <c r="F3" s="10">
        <f>STDEV(B3:B110)</f>
        <v>0.26480507731532082</v>
      </c>
      <c r="K3" s="55" t="s">
        <v>30</v>
      </c>
      <c r="L3" s="55"/>
    </row>
    <row r="4" spans="1:12">
      <c r="A4" s="9">
        <v>3.55</v>
      </c>
      <c r="B4" s="9">
        <v>3.3</v>
      </c>
      <c r="D4" s="10" t="s">
        <v>27</v>
      </c>
      <c r="E4" s="10">
        <f>COUNT(A3:A94)</f>
        <v>92</v>
      </c>
      <c r="F4" s="10">
        <f>COUNT(B3:B110)</f>
        <v>108</v>
      </c>
      <c r="K4" s="22" t="s">
        <v>31</v>
      </c>
      <c r="L4" s="22">
        <v>0</v>
      </c>
    </row>
    <row r="5" spans="1:12">
      <c r="A5" s="9">
        <v>3.5</v>
      </c>
      <c r="B5" s="9">
        <v>3.35</v>
      </c>
      <c r="K5" s="22" t="s">
        <v>32</v>
      </c>
      <c r="L5" s="22">
        <v>0.05</v>
      </c>
    </row>
    <row r="6" spans="1:12">
      <c r="A6" s="9">
        <v>3.65</v>
      </c>
      <c r="B6" s="9">
        <v>3.75</v>
      </c>
      <c r="K6" s="23" t="s">
        <v>23</v>
      </c>
      <c r="L6" s="23"/>
    </row>
    <row r="7" spans="1:12">
      <c r="A7" s="9">
        <v>3.35</v>
      </c>
      <c r="B7" s="9">
        <v>3.6</v>
      </c>
      <c r="K7" s="22" t="s">
        <v>27</v>
      </c>
      <c r="L7" s="22">
        <f>COUNT(A3:A94)</f>
        <v>92</v>
      </c>
    </row>
    <row r="8" spans="1:12">
      <c r="A8" s="9">
        <v>3.35</v>
      </c>
      <c r="B8" s="9">
        <v>3.8</v>
      </c>
      <c r="K8" s="22" t="s">
        <v>25</v>
      </c>
      <c r="L8" s="27">
        <f>AVERAGE(A3:A94)</f>
        <v>3.4235869565217394</v>
      </c>
    </row>
    <row r="9" spans="1:12">
      <c r="A9" s="9">
        <v>3.05</v>
      </c>
      <c r="B9" s="9">
        <v>3.7</v>
      </c>
      <c r="K9" s="22" t="s">
        <v>33</v>
      </c>
      <c r="L9" s="22">
        <f>STDEV(A3:A94)</f>
        <v>0.27293110478627997</v>
      </c>
    </row>
    <row r="10" spans="1:12">
      <c r="A10" s="9">
        <v>3.1</v>
      </c>
      <c r="B10" s="9">
        <v>3.3</v>
      </c>
      <c r="K10" s="23" t="s">
        <v>24</v>
      </c>
      <c r="L10" s="23"/>
    </row>
    <row r="11" spans="1:12">
      <c r="A11" s="9">
        <v>3.8</v>
      </c>
      <c r="B11" s="9">
        <v>3.65</v>
      </c>
      <c r="K11" s="22" t="s">
        <v>27</v>
      </c>
      <c r="L11" s="22">
        <f>COUNT(B3:B110)</f>
        <v>108</v>
      </c>
    </row>
    <row r="12" spans="1:12">
      <c r="A12" s="9">
        <v>3.6</v>
      </c>
      <c r="B12" s="9">
        <v>3.15</v>
      </c>
      <c r="K12" s="22" t="s">
        <v>25</v>
      </c>
      <c r="L12" s="26">
        <f>AVERAGE(B3:B110)</f>
        <v>3.6024999999999987</v>
      </c>
    </row>
    <row r="13" spans="1:12">
      <c r="A13" s="9">
        <v>3.15</v>
      </c>
      <c r="B13" s="9">
        <v>3.7</v>
      </c>
      <c r="K13" s="22" t="s">
        <v>33</v>
      </c>
      <c r="L13" s="22">
        <f>STDEV(B3:B110)</f>
        <v>0.26480507731532082</v>
      </c>
    </row>
    <row r="14" spans="1:12">
      <c r="A14" s="9">
        <v>3.7</v>
      </c>
      <c r="B14" s="9">
        <v>3.3</v>
      </c>
      <c r="K14" s="15"/>
      <c r="L14" s="15"/>
    </row>
    <row r="15" spans="1:12">
      <c r="A15" s="9">
        <v>3.75</v>
      </c>
      <c r="B15" s="9">
        <v>3.85</v>
      </c>
      <c r="K15" s="54" t="s">
        <v>34</v>
      </c>
      <c r="L15" s="54"/>
    </row>
    <row r="16" spans="1:12">
      <c r="A16" s="9">
        <v>3.05</v>
      </c>
      <c r="B16" s="9">
        <v>3.35</v>
      </c>
      <c r="K16" s="16" t="s">
        <v>35</v>
      </c>
      <c r="L16" s="16">
        <f>L7-1</f>
        <v>91</v>
      </c>
    </row>
    <row r="17" spans="1:13">
      <c r="A17" s="9">
        <v>3.1</v>
      </c>
      <c r="B17" s="9">
        <v>3.3</v>
      </c>
      <c r="K17" s="16" t="s">
        <v>36</v>
      </c>
      <c r="L17" s="16">
        <f>L11-1</f>
        <v>107</v>
      </c>
    </row>
    <row r="18" spans="1:13">
      <c r="A18" s="9">
        <v>3.05</v>
      </c>
      <c r="B18" s="9">
        <v>3.85</v>
      </c>
      <c r="K18" s="16" t="s">
        <v>37</v>
      </c>
      <c r="L18" s="16">
        <f>L16+L17</f>
        <v>198</v>
      </c>
    </row>
    <row r="19" spans="1:13">
      <c r="A19" s="9">
        <v>3.45</v>
      </c>
      <c r="B19" s="9">
        <v>3.15</v>
      </c>
      <c r="K19" s="16" t="s">
        <v>38</v>
      </c>
      <c r="L19" s="16">
        <f>((L16*L9^2)+(L17*L13^2))/L18</f>
        <v>7.2130006587617757E-2</v>
      </c>
      <c r="M19">
        <f>SQRT(L19)</f>
        <v>0.26857030101561447</v>
      </c>
    </row>
    <row r="20" spans="1:13">
      <c r="A20" s="9">
        <v>3.85</v>
      </c>
      <c r="B20" s="9">
        <v>3.7</v>
      </c>
      <c r="K20" s="16" t="s">
        <v>39</v>
      </c>
      <c r="L20" s="17">
        <f>SQRT(L19*(1/L7+1/L11))</f>
        <v>3.8103703784564132E-2</v>
      </c>
    </row>
    <row r="21" spans="1:13">
      <c r="A21" s="9">
        <v>3.1</v>
      </c>
      <c r="B21" s="9">
        <v>3.3</v>
      </c>
      <c r="K21" s="16" t="s">
        <v>40</v>
      </c>
      <c r="L21" s="16">
        <f>L8-L12</f>
        <v>-0.17891304347825931</v>
      </c>
    </row>
    <row r="22" spans="1:13">
      <c r="A22" s="9">
        <v>3.25</v>
      </c>
      <c r="B22" s="9">
        <v>3.85</v>
      </c>
      <c r="K22" s="24" t="s">
        <v>44</v>
      </c>
      <c r="L22" s="26">
        <f>(L21-L4)/L20</f>
        <v>-4.6954239537925773</v>
      </c>
    </row>
    <row r="23" spans="1:13">
      <c r="A23" s="9">
        <v>3.6</v>
      </c>
      <c r="B23" s="9">
        <v>3.9</v>
      </c>
      <c r="K23" s="18"/>
      <c r="L23" s="19"/>
    </row>
    <row r="24" spans="1:13">
      <c r="A24" s="9">
        <v>3.1</v>
      </c>
      <c r="B24" s="9">
        <v>3.92</v>
      </c>
      <c r="K24" s="23" t="s">
        <v>41</v>
      </c>
      <c r="L24" s="25"/>
    </row>
    <row r="25" spans="1:13">
      <c r="A25" s="9">
        <v>3.35</v>
      </c>
      <c r="B25" s="9">
        <v>3.85</v>
      </c>
      <c r="K25" s="22" t="s">
        <v>42</v>
      </c>
      <c r="L25" s="26">
        <f>-(TINV(L5,L18))</f>
        <v>-1.972017432255901</v>
      </c>
    </row>
    <row r="26" spans="1:13">
      <c r="A26" s="9">
        <v>3.4</v>
      </c>
      <c r="B26" s="9">
        <v>3.75</v>
      </c>
      <c r="K26" s="22" t="s">
        <v>43</v>
      </c>
      <c r="L26" s="26">
        <f>TINV(L5,L18)</f>
        <v>1.972017432255901</v>
      </c>
    </row>
    <row r="27" spans="1:13">
      <c r="A27" s="9">
        <v>3.4</v>
      </c>
      <c r="B27" s="9">
        <v>3.95</v>
      </c>
      <c r="K27" s="24" t="s">
        <v>45</v>
      </c>
      <c r="L27" s="26">
        <f>TDIST(ABS(L22),L18,2)</f>
        <v>4.963223014215503E-6</v>
      </c>
    </row>
    <row r="28" spans="1:13">
      <c r="A28" s="9">
        <v>3.1</v>
      </c>
      <c r="B28" s="9">
        <v>3.6</v>
      </c>
      <c r="K28" s="20" t="str">
        <f>IF(L27&lt;$L$5,"Reject the null hypothesis","Do not reject the null hypothesis")</f>
        <v>Reject the null hypothesis</v>
      </c>
      <c r="L28" s="21"/>
    </row>
    <row r="29" spans="1:13">
      <c r="A29" s="9">
        <v>3.8</v>
      </c>
      <c r="B29" s="9">
        <v>3.96</v>
      </c>
    </row>
    <row r="30" spans="1:13">
      <c r="A30" s="9">
        <v>3.1</v>
      </c>
      <c r="B30" s="9">
        <v>3.65</v>
      </c>
    </row>
    <row r="31" spans="1:13">
      <c r="A31" s="9">
        <v>3.65</v>
      </c>
      <c r="B31" s="9">
        <v>3.9</v>
      </c>
    </row>
    <row r="32" spans="1:13">
      <c r="A32" s="9">
        <v>3.2</v>
      </c>
      <c r="B32" s="9">
        <v>3.6</v>
      </c>
    </row>
    <row r="33" spans="1:2">
      <c r="A33" s="9">
        <v>3.97</v>
      </c>
      <c r="B33" s="9">
        <v>3.74</v>
      </c>
    </row>
    <row r="34" spans="1:2">
      <c r="A34" s="9">
        <v>3.8</v>
      </c>
      <c r="B34" s="9">
        <v>3.4</v>
      </c>
    </row>
    <row r="35" spans="1:2">
      <c r="A35" s="9">
        <v>3.1</v>
      </c>
      <c r="B35" s="9">
        <v>3.85</v>
      </c>
    </row>
    <row r="36" spans="1:2">
      <c r="A36" s="9">
        <v>3.05</v>
      </c>
      <c r="B36" s="9">
        <v>3.15</v>
      </c>
    </row>
    <row r="37" spans="1:2">
      <c r="A37" s="9">
        <v>3.75</v>
      </c>
      <c r="B37" s="9">
        <v>3.93</v>
      </c>
    </row>
    <row r="38" spans="1:2">
      <c r="A38" s="9">
        <v>3.8</v>
      </c>
      <c r="B38" s="9">
        <v>3.91</v>
      </c>
    </row>
    <row r="39" spans="1:2">
      <c r="A39" s="9">
        <v>3.8</v>
      </c>
      <c r="B39" s="9">
        <v>3.7</v>
      </c>
    </row>
    <row r="40" spans="1:2">
      <c r="A40" s="9">
        <v>3.55</v>
      </c>
      <c r="B40" s="9">
        <v>3.95</v>
      </c>
    </row>
    <row r="41" spans="1:2">
      <c r="A41" s="9">
        <v>3.45</v>
      </c>
      <c r="B41" s="9">
        <v>3.65</v>
      </c>
    </row>
    <row r="42" spans="1:2">
      <c r="A42" s="9">
        <v>3.8</v>
      </c>
      <c r="B42" s="9">
        <v>3.9</v>
      </c>
    </row>
    <row r="43" spans="1:2">
      <c r="A43" s="9">
        <v>3.45</v>
      </c>
      <c r="B43" s="9">
        <v>3.45</v>
      </c>
    </row>
    <row r="44" spans="1:2">
      <c r="A44" s="9">
        <v>3.9</v>
      </c>
      <c r="B44" s="9">
        <v>3.8</v>
      </c>
    </row>
    <row r="45" spans="1:2">
      <c r="A45" s="9">
        <v>3.95</v>
      </c>
      <c r="B45" s="9">
        <v>3.8</v>
      </c>
    </row>
    <row r="46" spans="1:2">
      <c r="A46" s="9">
        <v>3.5</v>
      </c>
      <c r="B46" s="9">
        <v>3.65</v>
      </c>
    </row>
    <row r="47" spans="1:2">
      <c r="A47" s="9">
        <v>3.6</v>
      </c>
      <c r="B47" s="9">
        <v>3.6</v>
      </c>
    </row>
    <row r="48" spans="1:2">
      <c r="A48" s="9">
        <v>3.5</v>
      </c>
      <c r="B48" s="9">
        <v>3.85</v>
      </c>
    </row>
    <row r="49" spans="1:2">
      <c r="A49" s="9">
        <v>3.95</v>
      </c>
      <c r="B49" s="9">
        <v>3.4</v>
      </c>
    </row>
    <row r="50" spans="1:2">
      <c r="A50" s="9">
        <v>3.1</v>
      </c>
      <c r="B50" s="9">
        <v>3.2</v>
      </c>
    </row>
    <row r="51" spans="1:2">
      <c r="A51" s="9">
        <v>3.05</v>
      </c>
      <c r="B51" s="9">
        <v>3.15</v>
      </c>
    </row>
    <row r="52" spans="1:2">
      <c r="A52" s="9">
        <v>3.55</v>
      </c>
      <c r="B52" s="9">
        <v>3.7</v>
      </c>
    </row>
    <row r="53" spans="1:2">
      <c r="A53" s="9">
        <v>3.5</v>
      </c>
      <c r="B53" s="9">
        <v>3.55</v>
      </c>
    </row>
    <row r="54" spans="1:2">
      <c r="A54" s="9">
        <v>3.75</v>
      </c>
      <c r="B54" s="9">
        <v>3.95</v>
      </c>
    </row>
    <row r="55" spans="1:2">
      <c r="A55" s="9">
        <v>3.2</v>
      </c>
      <c r="B55" s="9">
        <v>3.15</v>
      </c>
    </row>
    <row r="56" spans="1:2">
      <c r="A56" s="9">
        <v>3.4</v>
      </c>
      <c r="B56" s="9">
        <v>3.55</v>
      </c>
    </row>
    <row r="57" spans="1:2">
      <c r="A57" s="9">
        <v>3.2</v>
      </c>
      <c r="B57" s="9">
        <v>3.15</v>
      </c>
    </row>
    <row r="58" spans="1:2">
      <c r="A58" s="9">
        <v>3.3</v>
      </c>
      <c r="B58" s="9">
        <v>3.15</v>
      </c>
    </row>
    <row r="59" spans="1:2">
      <c r="A59" s="9">
        <v>3.3</v>
      </c>
      <c r="B59" s="9">
        <v>3.4</v>
      </c>
    </row>
    <row r="60" spans="1:2">
      <c r="A60" s="9">
        <v>3.3</v>
      </c>
      <c r="B60" s="9">
        <v>3.65</v>
      </c>
    </row>
    <row r="61" spans="1:2">
      <c r="A61" s="9">
        <v>3.25</v>
      </c>
      <c r="B61" s="9">
        <v>3.75</v>
      </c>
    </row>
    <row r="62" spans="1:2">
      <c r="A62" s="9">
        <v>3.6</v>
      </c>
      <c r="B62" s="9">
        <v>3.85</v>
      </c>
    </row>
    <row r="63" spans="1:2">
      <c r="A63" s="9">
        <v>3.25</v>
      </c>
      <c r="B63" s="9">
        <v>3.85</v>
      </c>
    </row>
    <row r="64" spans="1:2">
      <c r="A64" s="9">
        <v>3.5</v>
      </c>
      <c r="B64" s="9">
        <v>3.85</v>
      </c>
    </row>
    <row r="65" spans="1:2">
      <c r="A65" s="9">
        <v>3.3</v>
      </c>
      <c r="B65" s="9">
        <v>3.95</v>
      </c>
    </row>
    <row r="66" spans="1:2">
      <c r="A66" s="9">
        <v>3.9</v>
      </c>
      <c r="B66" s="9">
        <v>3.95</v>
      </c>
    </row>
    <row r="67" spans="1:2">
      <c r="A67" s="9">
        <v>3.35</v>
      </c>
      <c r="B67" s="9">
        <v>3.98</v>
      </c>
    </row>
    <row r="68" spans="1:2">
      <c r="A68" s="9">
        <v>3.55</v>
      </c>
      <c r="B68" s="9">
        <v>3.75</v>
      </c>
    </row>
    <row r="69" spans="1:2">
      <c r="A69" s="9">
        <v>3.05</v>
      </c>
      <c r="B69" s="9">
        <v>3.45</v>
      </c>
    </row>
    <row r="70" spans="1:2">
      <c r="A70" s="9">
        <v>3.05</v>
      </c>
      <c r="B70" s="9">
        <v>3.65</v>
      </c>
    </row>
    <row r="71" spans="1:2">
      <c r="A71" s="9">
        <v>3.5</v>
      </c>
      <c r="B71" s="9">
        <v>3.65</v>
      </c>
    </row>
    <row r="72" spans="1:2">
      <c r="A72" s="9">
        <v>3.4</v>
      </c>
      <c r="B72" s="9">
        <v>3.75</v>
      </c>
    </row>
    <row r="73" spans="1:2">
      <c r="A73" s="9">
        <v>3.9</v>
      </c>
      <c r="B73" s="9">
        <v>3.95</v>
      </c>
    </row>
    <row r="74" spans="1:2">
      <c r="A74" s="9">
        <v>3.75</v>
      </c>
      <c r="B74" s="9">
        <v>3.2</v>
      </c>
    </row>
    <row r="75" spans="1:2">
      <c r="A75" s="9">
        <v>3.55</v>
      </c>
      <c r="B75" s="9">
        <v>3.9</v>
      </c>
    </row>
    <row r="76" spans="1:2">
      <c r="A76" s="9">
        <v>3.25</v>
      </c>
      <c r="B76" s="9">
        <v>3.55</v>
      </c>
    </row>
    <row r="77" spans="1:2">
      <c r="A77" s="9">
        <v>3.25</v>
      </c>
      <c r="B77" s="9">
        <v>3.9</v>
      </c>
    </row>
    <row r="78" spans="1:2">
      <c r="A78" s="9">
        <v>3.5</v>
      </c>
      <c r="B78" s="9">
        <v>3.2</v>
      </c>
    </row>
    <row r="79" spans="1:2">
      <c r="A79" s="9">
        <v>3.5</v>
      </c>
      <c r="B79" s="9">
        <v>3.95</v>
      </c>
    </row>
    <row r="80" spans="1:2">
      <c r="A80" s="9">
        <v>3.4</v>
      </c>
      <c r="B80" s="9">
        <v>3.2</v>
      </c>
    </row>
    <row r="81" spans="1:2">
      <c r="A81" s="9">
        <v>3.6</v>
      </c>
      <c r="B81" s="9">
        <v>3.8</v>
      </c>
    </row>
    <row r="82" spans="1:2">
      <c r="A82" s="9">
        <v>3.05</v>
      </c>
      <c r="B82" s="9">
        <v>3.35</v>
      </c>
    </row>
    <row r="83" spans="1:2">
      <c r="A83" s="9">
        <v>3.05</v>
      </c>
      <c r="B83" s="9">
        <v>3.6</v>
      </c>
    </row>
    <row r="84" spans="1:2">
      <c r="A84" s="9">
        <v>3.45</v>
      </c>
      <c r="B84" s="9">
        <v>3.2</v>
      </c>
    </row>
    <row r="85" spans="1:2">
      <c r="A85" s="9">
        <v>3.9</v>
      </c>
      <c r="B85" s="9">
        <v>3.45</v>
      </c>
    </row>
    <row r="86" spans="1:2">
      <c r="A86" s="9">
        <v>3.5</v>
      </c>
      <c r="B86" s="9">
        <v>3.74</v>
      </c>
    </row>
    <row r="87" spans="1:2">
      <c r="A87" s="9">
        <v>3.4</v>
      </c>
      <c r="B87" s="9">
        <v>3.25</v>
      </c>
    </row>
    <row r="88" spans="1:2">
      <c r="A88" s="9">
        <v>3.2</v>
      </c>
      <c r="B88" s="9">
        <v>3.45</v>
      </c>
    </row>
    <row r="89" spans="1:2">
      <c r="A89" s="9">
        <v>3.25</v>
      </c>
      <c r="B89" s="9">
        <v>3.7</v>
      </c>
    </row>
    <row r="90" spans="1:2">
      <c r="A90" s="9">
        <v>3.15</v>
      </c>
      <c r="B90" s="9">
        <v>3.9</v>
      </c>
    </row>
    <row r="91" spans="1:2">
      <c r="A91" s="9">
        <v>3.05</v>
      </c>
      <c r="B91" s="9">
        <v>3.7</v>
      </c>
    </row>
    <row r="92" spans="1:2">
      <c r="A92" s="9">
        <v>3.25</v>
      </c>
      <c r="B92" s="9">
        <v>3.95</v>
      </c>
    </row>
    <row r="93" spans="1:2">
      <c r="A93" s="9">
        <v>3.1</v>
      </c>
      <c r="B93" s="9">
        <v>3.45</v>
      </c>
    </row>
    <row r="94" spans="1:2">
      <c r="A94" s="9">
        <v>3.1</v>
      </c>
      <c r="B94" s="9">
        <v>3.35</v>
      </c>
    </row>
    <row r="95" spans="1:2">
      <c r="A95" s="10"/>
      <c r="B95" s="9">
        <v>3.55</v>
      </c>
    </row>
    <row r="96" spans="1:2">
      <c r="A96" s="10"/>
      <c r="B96" s="9">
        <v>3.75</v>
      </c>
    </row>
    <row r="97" spans="1:2">
      <c r="A97" s="10"/>
      <c r="B97" s="9">
        <v>3.35</v>
      </c>
    </row>
    <row r="98" spans="1:2">
      <c r="A98" s="10"/>
      <c r="B98" s="9">
        <v>3.25</v>
      </c>
    </row>
    <row r="99" spans="1:2">
      <c r="A99" s="10"/>
      <c r="B99" s="9">
        <v>3.55</v>
      </c>
    </row>
    <row r="100" spans="1:2">
      <c r="A100" s="10"/>
      <c r="B100" s="9">
        <v>3.2</v>
      </c>
    </row>
    <row r="101" spans="1:2">
      <c r="A101" s="10"/>
      <c r="B101" s="9">
        <v>3.15</v>
      </c>
    </row>
    <row r="102" spans="1:2">
      <c r="A102" s="10"/>
      <c r="B102" s="9">
        <v>3.65</v>
      </c>
    </row>
    <row r="103" spans="1:2">
      <c r="A103" s="10"/>
      <c r="B103" s="9">
        <v>3.5</v>
      </c>
    </row>
    <row r="104" spans="1:2">
      <c r="A104" s="10"/>
      <c r="B104" s="9">
        <v>3.4</v>
      </c>
    </row>
    <row r="105" spans="1:2">
      <c r="A105" s="10"/>
      <c r="B105" s="9">
        <v>3.7</v>
      </c>
    </row>
    <row r="106" spans="1:2">
      <c r="A106" s="10"/>
      <c r="B106" s="9">
        <v>3.94</v>
      </c>
    </row>
    <row r="107" spans="1:2">
      <c r="A107" s="10"/>
      <c r="B107" s="9">
        <v>3.7</v>
      </c>
    </row>
    <row r="108" spans="1:2">
      <c r="A108" s="10"/>
      <c r="B108" s="9">
        <v>3.3</v>
      </c>
    </row>
    <row r="109" spans="1:2">
      <c r="A109" s="10"/>
      <c r="B109" s="9">
        <v>3.35</v>
      </c>
    </row>
    <row r="110" spans="1:2">
      <c r="A110" s="10"/>
      <c r="B110" s="9">
        <v>3.25</v>
      </c>
    </row>
  </sheetData>
  <mergeCells count="3">
    <mergeCell ref="A1:B1"/>
    <mergeCell ref="K15:L15"/>
    <mergeCell ref="K3:L3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02"/>
  <sheetViews>
    <sheetView zoomScaleNormal="100" workbookViewId="0">
      <selection activeCell="K15" sqref="K15"/>
    </sheetView>
  </sheetViews>
  <sheetFormatPr defaultRowHeight="15"/>
  <cols>
    <col min="1" max="1" width="9.140625" style="1"/>
    <col min="2" max="2" width="8.7109375" style="1" customWidth="1"/>
    <col min="3" max="3" width="10.7109375" style="1" bestFit="1" customWidth="1"/>
    <col min="4" max="4" width="13.140625" style="1" customWidth="1"/>
    <col min="5" max="5" width="9.140625" style="1"/>
    <col min="6" max="6" width="12.7109375" style="1" customWidth="1"/>
    <col min="7" max="7" width="12" style="1" customWidth="1"/>
    <col min="8" max="8" width="12.5703125" style="1" bestFit="1" customWidth="1"/>
    <col min="9" max="9" width="11.7109375" style="1" customWidth="1"/>
    <col min="12" max="12" width="45.42578125" customWidth="1"/>
  </cols>
  <sheetData>
    <row r="1" spans="1:12" ht="15.75" thickBot="1">
      <c r="A1" s="28" t="s">
        <v>0</v>
      </c>
      <c r="B1" s="28" t="s">
        <v>1</v>
      </c>
      <c r="C1" s="28" t="s">
        <v>2</v>
      </c>
      <c r="D1" s="28" t="s">
        <v>6</v>
      </c>
      <c r="E1" s="28" t="s">
        <v>10</v>
      </c>
      <c r="F1" s="28" t="s">
        <v>13</v>
      </c>
      <c r="G1" s="28" t="s">
        <v>75</v>
      </c>
      <c r="H1" s="28" t="s">
        <v>12</v>
      </c>
      <c r="I1" s="28" t="s">
        <v>15</v>
      </c>
      <c r="L1" s="2"/>
    </row>
    <row r="2" spans="1:12">
      <c r="A2" s="10">
        <v>1</v>
      </c>
      <c r="B2" s="10">
        <v>0</v>
      </c>
      <c r="C2" s="8" t="s">
        <v>3</v>
      </c>
      <c r="D2" s="10" t="s">
        <v>9</v>
      </c>
      <c r="E2" s="10">
        <v>26</v>
      </c>
      <c r="F2" s="9">
        <v>3.95</v>
      </c>
      <c r="G2" s="29">
        <v>3.45</v>
      </c>
      <c r="H2" s="10">
        <v>10</v>
      </c>
      <c r="I2" s="10">
        <v>1</v>
      </c>
      <c r="L2" s="3" t="s">
        <v>14</v>
      </c>
    </row>
    <row r="3" spans="1:12">
      <c r="A3" s="10">
        <v>2</v>
      </c>
      <c r="B3" s="10">
        <v>1</v>
      </c>
      <c r="C3" s="8" t="s">
        <v>3</v>
      </c>
      <c r="D3" s="10" t="s">
        <v>9</v>
      </c>
      <c r="E3" s="10">
        <v>32</v>
      </c>
      <c r="F3" s="9">
        <v>3.45</v>
      </c>
      <c r="G3" s="29">
        <v>3.39</v>
      </c>
      <c r="H3" s="10">
        <v>8</v>
      </c>
      <c r="I3" s="10">
        <v>1</v>
      </c>
      <c r="L3" s="4" t="s">
        <v>22</v>
      </c>
    </row>
    <row r="4" spans="1:12">
      <c r="A4" s="10">
        <v>3</v>
      </c>
      <c r="B4" s="10">
        <v>0</v>
      </c>
      <c r="C4" s="8" t="s">
        <v>5</v>
      </c>
      <c r="D4" s="10" t="s">
        <v>7</v>
      </c>
      <c r="E4" s="10">
        <v>26</v>
      </c>
      <c r="F4" s="9">
        <v>3.3</v>
      </c>
      <c r="G4" s="29">
        <v>3.63</v>
      </c>
      <c r="H4" s="10">
        <v>7</v>
      </c>
      <c r="I4" s="10">
        <v>0</v>
      </c>
      <c r="L4" s="4" t="s">
        <v>16</v>
      </c>
    </row>
    <row r="5" spans="1:12">
      <c r="A5" s="10">
        <v>4</v>
      </c>
      <c r="B5" s="10">
        <v>1</v>
      </c>
      <c r="C5" s="8" t="s">
        <v>3</v>
      </c>
      <c r="D5" s="10" t="s">
        <v>8</v>
      </c>
      <c r="E5" s="10">
        <v>37</v>
      </c>
      <c r="F5" s="9">
        <v>3.55</v>
      </c>
      <c r="G5" s="29">
        <v>3.48</v>
      </c>
      <c r="H5" s="10">
        <v>8</v>
      </c>
      <c r="I5" s="10">
        <v>0</v>
      </c>
      <c r="L5" s="4" t="s">
        <v>17</v>
      </c>
    </row>
    <row r="6" spans="1:12">
      <c r="A6" s="10">
        <v>5</v>
      </c>
      <c r="B6" s="10">
        <v>0</v>
      </c>
      <c r="C6" s="8" t="s">
        <v>3</v>
      </c>
      <c r="D6" s="10" t="s">
        <v>9</v>
      </c>
      <c r="E6" s="10">
        <v>43</v>
      </c>
      <c r="F6" s="9">
        <v>3.35</v>
      </c>
      <c r="G6" s="29">
        <v>3.52</v>
      </c>
      <c r="H6" s="10">
        <v>7</v>
      </c>
      <c r="I6" s="10">
        <v>1</v>
      </c>
      <c r="L6" s="4" t="s">
        <v>18</v>
      </c>
    </row>
    <row r="7" spans="1:12">
      <c r="A7" s="10">
        <v>6</v>
      </c>
      <c r="B7" s="10">
        <v>0</v>
      </c>
      <c r="C7" s="8" t="s">
        <v>4</v>
      </c>
      <c r="D7" s="10" t="s">
        <v>9</v>
      </c>
      <c r="E7" s="10">
        <v>47</v>
      </c>
      <c r="F7" s="9">
        <v>3.75</v>
      </c>
      <c r="G7" s="29">
        <v>3.81</v>
      </c>
      <c r="H7" s="10">
        <v>9</v>
      </c>
      <c r="I7" s="10">
        <v>1</v>
      </c>
      <c r="L7" s="4" t="s">
        <v>19</v>
      </c>
    </row>
    <row r="8" spans="1:12">
      <c r="A8" s="10">
        <v>7</v>
      </c>
      <c r="B8" s="10">
        <v>1</v>
      </c>
      <c r="C8" s="8" t="s">
        <v>4</v>
      </c>
      <c r="D8" s="10" t="s">
        <v>9</v>
      </c>
      <c r="E8" s="10">
        <v>32</v>
      </c>
      <c r="F8" s="9">
        <v>3.5</v>
      </c>
      <c r="G8" s="29">
        <v>3.45</v>
      </c>
      <c r="H8" s="10">
        <v>10</v>
      </c>
      <c r="I8" s="10">
        <v>1</v>
      </c>
      <c r="L8" s="4" t="s">
        <v>20</v>
      </c>
    </row>
    <row r="9" spans="1:12">
      <c r="A9" s="10">
        <v>8</v>
      </c>
      <c r="B9" s="10">
        <v>0</v>
      </c>
      <c r="C9" s="8" t="s">
        <v>5</v>
      </c>
      <c r="D9" s="10" t="s">
        <v>8</v>
      </c>
      <c r="E9" s="10">
        <v>41</v>
      </c>
      <c r="F9" s="9">
        <v>3.6</v>
      </c>
      <c r="G9" s="29">
        <v>3.66</v>
      </c>
      <c r="H9" s="10">
        <v>8</v>
      </c>
      <c r="I9" s="10">
        <v>0</v>
      </c>
      <c r="L9" s="4" t="s">
        <v>21</v>
      </c>
    </row>
    <row r="10" spans="1:12">
      <c r="A10" s="10">
        <v>9</v>
      </c>
      <c r="B10" s="10">
        <v>1</v>
      </c>
      <c r="C10" s="8" t="s">
        <v>5</v>
      </c>
      <c r="D10" s="10" t="s">
        <v>8</v>
      </c>
      <c r="E10" s="10">
        <v>56</v>
      </c>
      <c r="F10" s="9">
        <v>3.65</v>
      </c>
      <c r="G10" s="29">
        <v>3.74</v>
      </c>
      <c r="H10" s="10">
        <v>8</v>
      </c>
      <c r="I10" s="10">
        <v>0</v>
      </c>
      <c r="L10" s="4"/>
    </row>
    <row r="11" spans="1:12">
      <c r="A11" s="10">
        <v>10</v>
      </c>
      <c r="B11" s="10">
        <v>0</v>
      </c>
      <c r="C11" s="8" t="s">
        <v>3</v>
      </c>
      <c r="D11" s="10" t="s">
        <v>9</v>
      </c>
      <c r="E11" s="10">
        <v>46</v>
      </c>
      <c r="F11" s="9">
        <v>3.8</v>
      </c>
      <c r="G11" s="29">
        <v>3.87</v>
      </c>
      <c r="H11" s="10">
        <v>9</v>
      </c>
      <c r="I11" s="10">
        <v>1</v>
      </c>
      <c r="L11" s="4"/>
    </row>
    <row r="12" spans="1:12" ht="15.75" thickBot="1">
      <c r="A12" s="10">
        <v>11</v>
      </c>
      <c r="B12" s="10">
        <v>1</v>
      </c>
      <c r="C12" s="8" t="s">
        <v>11</v>
      </c>
      <c r="D12" s="10" t="s">
        <v>9</v>
      </c>
      <c r="E12" s="10">
        <v>36</v>
      </c>
      <c r="F12" s="9">
        <v>3.35</v>
      </c>
      <c r="G12" s="29">
        <v>3.68</v>
      </c>
      <c r="H12" s="10">
        <v>7</v>
      </c>
      <c r="I12" s="10">
        <v>1</v>
      </c>
      <c r="L12" s="6"/>
    </row>
    <row r="13" spans="1:12">
      <c r="A13" s="10">
        <v>12</v>
      </c>
      <c r="B13" s="10">
        <v>0</v>
      </c>
      <c r="C13" s="8" t="s">
        <v>11</v>
      </c>
      <c r="D13" s="10" t="s">
        <v>9</v>
      </c>
      <c r="E13" s="10">
        <v>29</v>
      </c>
      <c r="F13" s="9">
        <v>3.7</v>
      </c>
      <c r="G13" s="29">
        <v>3.75</v>
      </c>
      <c r="H13" s="10">
        <v>9</v>
      </c>
      <c r="I13" s="10">
        <v>1</v>
      </c>
    </row>
    <row r="14" spans="1:12">
      <c r="A14" s="10">
        <v>13</v>
      </c>
      <c r="B14" s="10">
        <v>1</v>
      </c>
      <c r="C14" s="8" t="s">
        <v>3</v>
      </c>
      <c r="D14" s="10" t="s">
        <v>9</v>
      </c>
      <c r="E14" s="10">
        <v>36</v>
      </c>
      <c r="F14" s="9">
        <v>3.35</v>
      </c>
      <c r="G14" s="29">
        <v>3.62</v>
      </c>
      <c r="H14" s="10">
        <v>7</v>
      </c>
      <c r="I14" s="10">
        <v>1</v>
      </c>
    </row>
    <row r="15" spans="1:12">
      <c r="A15" s="10">
        <v>14</v>
      </c>
      <c r="B15" s="10">
        <v>1</v>
      </c>
      <c r="C15" s="8" t="s">
        <v>3</v>
      </c>
      <c r="D15" s="10" t="s">
        <v>9</v>
      </c>
      <c r="E15" s="10">
        <v>37</v>
      </c>
      <c r="F15" s="9">
        <v>3.05</v>
      </c>
      <c r="G15" s="29">
        <v>3.07</v>
      </c>
      <c r="H15" s="10">
        <v>4</v>
      </c>
      <c r="I15" s="10">
        <v>1</v>
      </c>
    </row>
    <row r="16" spans="1:12">
      <c r="A16" s="10">
        <v>17</v>
      </c>
      <c r="B16" s="10">
        <v>0</v>
      </c>
      <c r="C16" s="8" t="s">
        <v>3</v>
      </c>
      <c r="D16" s="10" t="s">
        <v>9</v>
      </c>
      <c r="E16" s="10">
        <v>50</v>
      </c>
      <c r="F16" s="9">
        <v>3.3</v>
      </c>
      <c r="G16" s="29">
        <v>3.54</v>
      </c>
      <c r="H16" s="10">
        <v>7</v>
      </c>
      <c r="I16" s="10">
        <v>1</v>
      </c>
    </row>
    <row r="17" spans="1:12">
      <c r="A17" s="10">
        <v>17</v>
      </c>
      <c r="B17" s="10">
        <v>0</v>
      </c>
      <c r="C17" s="8" t="s">
        <v>5</v>
      </c>
      <c r="D17" s="10" t="s">
        <v>8</v>
      </c>
      <c r="E17" s="10">
        <v>56</v>
      </c>
      <c r="F17" s="9">
        <v>3.65</v>
      </c>
      <c r="G17" s="29">
        <v>3.75</v>
      </c>
      <c r="H17" s="10">
        <v>8</v>
      </c>
      <c r="I17" s="10">
        <v>0</v>
      </c>
    </row>
    <row r="18" spans="1:12">
      <c r="A18" s="10">
        <v>18</v>
      </c>
      <c r="B18" s="10">
        <v>0</v>
      </c>
      <c r="C18" s="8" t="s">
        <v>3</v>
      </c>
      <c r="D18" s="10" t="s">
        <v>9</v>
      </c>
      <c r="E18" s="10">
        <v>52</v>
      </c>
      <c r="F18" s="9">
        <v>3.15</v>
      </c>
      <c r="G18" s="29">
        <v>3.31</v>
      </c>
      <c r="H18" s="10">
        <v>7</v>
      </c>
      <c r="I18" s="10">
        <v>1</v>
      </c>
    </row>
    <row r="19" spans="1:12">
      <c r="A19" s="10">
        <v>18</v>
      </c>
      <c r="B19" s="10">
        <v>1</v>
      </c>
      <c r="C19" s="8" t="s">
        <v>11</v>
      </c>
      <c r="D19" s="10" t="s">
        <v>8</v>
      </c>
      <c r="E19" s="10">
        <v>58</v>
      </c>
      <c r="F19" s="9">
        <v>3.1</v>
      </c>
      <c r="G19" s="29">
        <v>3.2</v>
      </c>
      <c r="H19" s="10">
        <v>6</v>
      </c>
      <c r="I19" s="10">
        <v>0</v>
      </c>
    </row>
    <row r="20" spans="1:12">
      <c r="A20" s="10">
        <v>19</v>
      </c>
      <c r="B20" s="10">
        <v>1</v>
      </c>
      <c r="C20" s="8" t="s">
        <v>3</v>
      </c>
      <c r="D20" s="10" t="s">
        <v>9</v>
      </c>
      <c r="E20" s="10">
        <v>40</v>
      </c>
      <c r="F20" s="9">
        <v>3.8</v>
      </c>
      <c r="G20" s="29">
        <v>3.11</v>
      </c>
      <c r="H20" s="10">
        <v>9</v>
      </c>
      <c r="I20" s="10">
        <v>1</v>
      </c>
      <c r="L20" s="5"/>
    </row>
    <row r="21" spans="1:12">
      <c r="A21" s="10">
        <v>20</v>
      </c>
      <c r="B21" s="10">
        <v>1</v>
      </c>
      <c r="C21" s="8" t="s">
        <v>5</v>
      </c>
      <c r="D21" s="10" t="s">
        <v>8</v>
      </c>
      <c r="E21" s="10">
        <v>31</v>
      </c>
      <c r="F21" s="9">
        <v>3.6</v>
      </c>
      <c r="G21" s="29">
        <v>3.84</v>
      </c>
      <c r="H21" s="10">
        <v>8</v>
      </c>
      <c r="I21" s="10">
        <v>0</v>
      </c>
      <c r="L21" s="5"/>
    </row>
    <row r="22" spans="1:12">
      <c r="A22" s="10">
        <v>21</v>
      </c>
      <c r="B22" s="10">
        <v>1</v>
      </c>
      <c r="C22" s="8" t="s">
        <v>5</v>
      </c>
      <c r="D22" s="10" t="s">
        <v>8</v>
      </c>
      <c r="E22" s="10">
        <v>33</v>
      </c>
      <c r="F22" s="9">
        <v>3.15</v>
      </c>
      <c r="G22" s="29">
        <v>3.39</v>
      </c>
      <c r="H22" s="10">
        <v>7</v>
      </c>
      <c r="I22" s="10">
        <v>0</v>
      </c>
      <c r="L22" s="5"/>
    </row>
    <row r="23" spans="1:12">
      <c r="A23" s="10">
        <v>22</v>
      </c>
      <c r="B23" s="10">
        <v>0</v>
      </c>
      <c r="C23" s="8" t="s">
        <v>3</v>
      </c>
      <c r="D23" s="10" t="s">
        <v>9</v>
      </c>
      <c r="E23" s="10">
        <v>37</v>
      </c>
      <c r="F23" s="9">
        <v>3.7</v>
      </c>
      <c r="G23" s="29">
        <v>3.74</v>
      </c>
      <c r="H23" s="10">
        <v>8</v>
      </c>
      <c r="I23" s="10">
        <v>1</v>
      </c>
      <c r="L23" s="5"/>
    </row>
    <row r="24" spans="1:12">
      <c r="A24" s="10">
        <v>23</v>
      </c>
      <c r="B24" s="10">
        <v>0</v>
      </c>
      <c r="C24" s="8" t="s">
        <v>5</v>
      </c>
      <c r="D24" s="10" t="s">
        <v>9</v>
      </c>
      <c r="E24" s="10">
        <v>30</v>
      </c>
      <c r="F24" s="9">
        <v>3.3</v>
      </c>
      <c r="G24" s="29">
        <v>3.44</v>
      </c>
      <c r="H24" s="10">
        <v>7</v>
      </c>
      <c r="I24" s="10">
        <v>1</v>
      </c>
      <c r="L24" s="5"/>
    </row>
    <row r="25" spans="1:12">
      <c r="A25" s="10">
        <v>24</v>
      </c>
      <c r="B25" s="10">
        <v>1</v>
      </c>
      <c r="C25" s="8" t="s">
        <v>3</v>
      </c>
      <c r="D25" s="10" t="s">
        <v>9</v>
      </c>
      <c r="E25" s="10">
        <v>42</v>
      </c>
      <c r="F25" s="9">
        <v>3.7</v>
      </c>
      <c r="G25" s="29">
        <v>3.94</v>
      </c>
      <c r="H25" s="10">
        <v>8</v>
      </c>
      <c r="I25" s="10">
        <v>1</v>
      </c>
      <c r="L25" s="5"/>
    </row>
    <row r="26" spans="1:12">
      <c r="A26" s="10">
        <v>25</v>
      </c>
      <c r="B26" s="10">
        <v>0</v>
      </c>
      <c r="C26" s="8" t="s">
        <v>5</v>
      </c>
      <c r="D26" s="10" t="s">
        <v>9</v>
      </c>
      <c r="E26" s="10">
        <v>30</v>
      </c>
      <c r="F26" s="9">
        <v>3.85</v>
      </c>
      <c r="G26" s="29">
        <v>3.96</v>
      </c>
      <c r="H26" s="10">
        <v>9</v>
      </c>
      <c r="I26" s="10">
        <v>1</v>
      </c>
      <c r="L26" s="5"/>
    </row>
    <row r="27" spans="1:12">
      <c r="A27" s="10">
        <v>26</v>
      </c>
      <c r="B27" s="10">
        <v>1</v>
      </c>
      <c r="C27" s="8" t="s">
        <v>3</v>
      </c>
      <c r="D27" s="10" t="s">
        <v>9</v>
      </c>
      <c r="E27" s="10">
        <v>43</v>
      </c>
      <c r="F27" s="9">
        <v>3.75</v>
      </c>
      <c r="G27" s="29">
        <v>3.75</v>
      </c>
      <c r="H27" s="10">
        <v>11</v>
      </c>
      <c r="I27" s="10">
        <v>1</v>
      </c>
      <c r="L27" s="5"/>
    </row>
    <row r="28" spans="1:12">
      <c r="A28" s="10">
        <v>27</v>
      </c>
      <c r="B28" s="10">
        <v>0</v>
      </c>
      <c r="C28" s="8" t="s">
        <v>5</v>
      </c>
      <c r="D28" s="10" t="s">
        <v>9</v>
      </c>
      <c r="E28" s="10">
        <v>31</v>
      </c>
      <c r="F28" s="9">
        <v>3.35</v>
      </c>
      <c r="G28" s="29">
        <v>3.28</v>
      </c>
      <c r="H28" s="10">
        <v>7</v>
      </c>
      <c r="I28" s="10">
        <v>1</v>
      </c>
      <c r="L28" s="5"/>
    </row>
    <row r="29" spans="1:12">
      <c r="A29" s="10">
        <v>28</v>
      </c>
      <c r="B29" s="10">
        <v>0</v>
      </c>
      <c r="C29" s="8" t="s">
        <v>5</v>
      </c>
      <c r="D29" s="10" t="s">
        <v>9</v>
      </c>
      <c r="E29" s="10">
        <v>32</v>
      </c>
      <c r="F29" s="9">
        <v>3.3</v>
      </c>
      <c r="G29" s="29">
        <v>3.45</v>
      </c>
      <c r="H29" s="10">
        <v>7</v>
      </c>
      <c r="I29" s="10">
        <v>1</v>
      </c>
      <c r="L29" s="5"/>
    </row>
    <row r="30" spans="1:12">
      <c r="A30" s="10">
        <v>29</v>
      </c>
      <c r="B30" s="10">
        <v>0</v>
      </c>
      <c r="C30" s="8" t="s">
        <v>5</v>
      </c>
      <c r="D30" s="10" t="s">
        <v>9</v>
      </c>
      <c r="E30" s="10">
        <v>35</v>
      </c>
      <c r="F30" s="9">
        <v>3.85</v>
      </c>
      <c r="G30" s="29">
        <v>3.34</v>
      </c>
      <c r="H30" s="10">
        <v>9</v>
      </c>
      <c r="I30" s="10">
        <v>1</v>
      </c>
      <c r="L30" s="5"/>
    </row>
    <row r="31" spans="1:12">
      <c r="A31" s="10">
        <v>30</v>
      </c>
      <c r="B31" s="10">
        <v>0</v>
      </c>
      <c r="C31" s="8" t="s">
        <v>5</v>
      </c>
      <c r="D31" s="10" t="s">
        <v>8</v>
      </c>
      <c r="E31" s="10">
        <v>45</v>
      </c>
      <c r="F31" s="9">
        <v>3.15</v>
      </c>
      <c r="G31" s="29">
        <v>3.44</v>
      </c>
      <c r="H31" s="10">
        <v>7</v>
      </c>
      <c r="I31" s="10">
        <v>0</v>
      </c>
      <c r="L31" s="5"/>
    </row>
    <row r="32" spans="1:12">
      <c r="A32" s="10">
        <v>31</v>
      </c>
      <c r="B32" s="10">
        <v>0</v>
      </c>
      <c r="C32" s="8" t="s">
        <v>5</v>
      </c>
      <c r="D32" s="10" t="s">
        <v>8</v>
      </c>
      <c r="E32" s="10">
        <v>48</v>
      </c>
      <c r="F32" s="9">
        <v>3.7</v>
      </c>
      <c r="G32" s="29">
        <v>3.86</v>
      </c>
      <c r="H32" s="10">
        <v>9</v>
      </c>
      <c r="I32" s="10">
        <v>0</v>
      </c>
      <c r="L32" s="5"/>
    </row>
    <row r="33" spans="1:12">
      <c r="A33" s="10">
        <v>32</v>
      </c>
      <c r="B33" s="10">
        <v>1</v>
      </c>
      <c r="C33" s="8" t="s">
        <v>4</v>
      </c>
      <c r="D33" s="10" t="s">
        <v>8</v>
      </c>
      <c r="E33" s="10">
        <v>33</v>
      </c>
      <c r="F33" s="9">
        <v>3.05</v>
      </c>
      <c r="G33" s="29">
        <v>3.07</v>
      </c>
      <c r="H33" s="10">
        <v>4</v>
      </c>
      <c r="I33" s="10">
        <v>0</v>
      </c>
      <c r="L33" s="5"/>
    </row>
    <row r="34" spans="1:12">
      <c r="A34" s="10">
        <v>33</v>
      </c>
      <c r="B34" s="10">
        <v>1</v>
      </c>
      <c r="C34" s="8" t="s">
        <v>3</v>
      </c>
      <c r="D34" s="10" t="s">
        <v>9</v>
      </c>
      <c r="E34" s="10">
        <v>45</v>
      </c>
      <c r="F34" s="9">
        <v>3.1</v>
      </c>
      <c r="G34" s="29">
        <v>3.16</v>
      </c>
      <c r="H34" s="10">
        <v>6</v>
      </c>
      <c r="I34" s="10">
        <v>1</v>
      </c>
      <c r="L34" s="5"/>
    </row>
    <row r="35" spans="1:12">
      <c r="A35" s="10">
        <v>34</v>
      </c>
      <c r="B35" s="10">
        <v>0</v>
      </c>
      <c r="C35" s="8" t="s">
        <v>5</v>
      </c>
      <c r="D35" s="10" t="s">
        <v>9</v>
      </c>
      <c r="E35" s="10">
        <v>38</v>
      </c>
      <c r="F35" s="9">
        <v>3.3</v>
      </c>
      <c r="G35" s="29">
        <v>3.39</v>
      </c>
      <c r="H35" s="10">
        <v>7</v>
      </c>
      <c r="I35" s="10">
        <v>1</v>
      </c>
      <c r="L35" s="5"/>
    </row>
    <row r="36" spans="1:12">
      <c r="A36" s="10">
        <v>35</v>
      </c>
      <c r="B36" s="10">
        <v>1</v>
      </c>
      <c r="C36" s="8" t="s">
        <v>3</v>
      </c>
      <c r="D36" s="10" t="s">
        <v>9</v>
      </c>
      <c r="E36" s="10">
        <v>47</v>
      </c>
      <c r="F36" s="9">
        <v>3.05</v>
      </c>
      <c r="G36" s="29">
        <v>3.02</v>
      </c>
      <c r="H36" s="10">
        <v>2</v>
      </c>
      <c r="I36" s="10">
        <v>1</v>
      </c>
      <c r="L36" s="5"/>
    </row>
    <row r="37" spans="1:12">
      <c r="A37" s="10">
        <v>36</v>
      </c>
      <c r="B37" s="10">
        <v>1</v>
      </c>
      <c r="C37" s="8" t="s">
        <v>3</v>
      </c>
      <c r="D37" s="10" t="s">
        <v>9</v>
      </c>
      <c r="E37" s="10">
        <v>48</v>
      </c>
      <c r="F37" s="9">
        <v>3.45</v>
      </c>
      <c r="G37" s="29">
        <v>3.65</v>
      </c>
      <c r="H37" s="10">
        <v>8</v>
      </c>
      <c r="I37" s="10">
        <v>1</v>
      </c>
      <c r="L37" s="5"/>
    </row>
    <row r="38" spans="1:12">
      <c r="A38" s="10">
        <v>37</v>
      </c>
      <c r="B38" s="10">
        <v>0</v>
      </c>
      <c r="C38" s="8" t="s">
        <v>5</v>
      </c>
      <c r="D38" s="10" t="s">
        <v>9</v>
      </c>
      <c r="E38" s="10">
        <v>43</v>
      </c>
      <c r="F38" s="9">
        <v>3.85</v>
      </c>
      <c r="G38" s="29">
        <v>3.88</v>
      </c>
      <c r="H38" s="10">
        <v>9</v>
      </c>
      <c r="I38" s="10">
        <v>1</v>
      </c>
      <c r="L38" s="5"/>
    </row>
    <row r="39" spans="1:12">
      <c r="A39" s="10">
        <v>38</v>
      </c>
      <c r="B39" s="10">
        <v>0</v>
      </c>
      <c r="C39" s="8" t="s">
        <v>5</v>
      </c>
      <c r="D39" s="10" t="s">
        <v>9</v>
      </c>
      <c r="E39" s="10">
        <v>44</v>
      </c>
      <c r="F39" s="9">
        <v>3.9</v>
      </c>
      <c r="G39" s="29">
        <v>3.56</v>
      </c>
      <c r="H39" s="10">
        <v>11</v>
      </c>
      <c r="I39" s="10">
        <v>1</v>
      </c>
      <c r="L39" s="5"/>
    </row>
    <row r="40" spans="1:12">
      <c r="A40" s="10">
        <v>39</v>
      </c>
      <c r="B40" s="10">
        <v>0</v>
      </c>
      <c r="C40" s="8" t="s">
        <v>5</v>
      </c>
      <c r="D40" s="10" t="s">
        <v>9</v>
      </c>
      <c r="E40" s="10">
        <v>44</v>
      </c>
      <c r="F40" s="9">
        <v>3.92</v>
      </c>
      <c r="G40" s="29">
        <v>3.37</v>
      </c>
      <c r="H40" s="10">
        <v>11</v>
      </c>
      <c r="I40" s="10">
        <v>1</v>
      </c>
      <c r="L40" s="5"/>
    </row>
    <row r="41" spans="1:12">
      <c r="A41" s="10">
        <v>40</v>
      </c>
      <c r="B41" s="10">
        <v>1</v>
      </c>
      <c r="C41" s="8" t="s">
        <v>3</v>
      </c>
      <c r="D41" s="10" t="s">
        <v>9</v>
      </c>
      <c r="E41" s="10">
        <v>49</v>
      </c>
      <c r="F41" s="9">
        <v>3.85</v>
      </c>
      <c r="G41" s="29">
        <v>3.77</v>
      </c>
      <c r="H41" s="10">
        <v>9</v>
      </c>
      <c r="I41" s="10">
        <v>1</v>
      </c>
      <c r="L41" s="5"/>
    </row>
    <row r="42" spans="1:12">
      <c r="A42" s="10">
        <v>41</v>
      </c>
      <c r="B42" s="10">
        <v>0</v>
      </c>
      <c r="C42" s="8" t="s">
        <v>5</v>
      </c>
      <c r="D42" s="10" t="s">
        <v>9</v>
      </c>
      <c r="E42" s="10">
        <v>44</v>
      </c>
      <c r="F42" s="9">
        <v>3.85</v>
      </c>
      <c r="G42" s="29">
        <v>3.89</v>
      </c>
      <c r="H42" s="10">
        <v>9</v>
      </c>
      <c r="I42" s="10">
        <v>1</v>
      </c>
      <c r="L42" s="5"/>
    </row>
    <row r="43" spans="1:12">
      <c r="A43" s="10">
        <v>42</v>
      </c>
      <c r="B43" s="10">
        <v>0</v>
      </c>
      <c r="C43" s="8" t="s">
        <v>5</v>
      </c>
      <c r="D43" s="10" t="s">
        <v>9</v>
      </c>
      <c r="E43" s="10">
        <v>45</v>
      </c>
      <c r="F43" s="9">
        <v>3.75</v>
      </c>
      <c r="G43" s="29">
        <v>3.89</v>
      </c>
      <c r="H43" s="10">
        <v>9</v>
      </c>
      <c r="I43" s="10">
        <v>1</v>
      </c>
      <c r="L43" s="5"/>
    </row>
    <row r="44" spans="1:12">
      <c r="A44" s="10">
        <v>43</v>
      </c>
      <c r="B44" s="10">
        <v>1</v>
      </c>
      <c r="C44" s="8" t="s">
        <v>3</v>
      </c>
      <c r="D44" s="10" t="s">
        <v>9</v>
      </c>
      <c r="E44" s="10">
        <v>49</v>
      </c>
      <c r="F44" s="9">
        <v>3.1</v>
      </c>
      <c r="G44" s="29">
        <v>3.13</v>
      </c>
      <c r="H44" s="10">
        <v>6</v>
      </c>
      <c r="I44" s="10">
        <v>1</v>
      </c>
      <c r="L44" s="5"/>
    </row>
    <row r="45" spans="1:12">
      <c r="A45" s="10">
        <v>44</v>
      </c>
      <c r="B45" s="10">
        <v>0</v>
      </c>
      <c r="C45" s="8" t="s">
        <v>5</v>
      </c>
      <c r="D45" s="10" t="s">
        <v>9</v>
      </c>
      <c r="E45" s="10">
        <v>47</v>
      </c>
      <c r="F45" s="9">
        <v>3.95</v>
      </c>
      <c r="G45" s="29">
        <v>4</v>
      </c>
      <c r="H45" s="10">
        <v>10</v>
      </c>
      <c r="I45" s="10">
        <v>1</v>
      </c>
      <c r="L45" s="5"/>
    </row>
    <row r="46" spans="1:12">
      <c r="A46" s="10">
        <v>45</v>
      </c>
      <c r="B46" s="10">
        <v>1</v>
      </c>
      <c r="C46" s="8" t="s">
        <v>3</v>
      </c>
      <c r="D46" s="10" t="s">
        <v>9</v>
      </c>
      <c r="E46" s="10">
        <v>49</v>
      </c>
      <c r="F46" s="9">
        <v>3.25</v>
      </c>
      <c r="G46" s="29">
        <v>3.38</v>
      </c>
      <c r="H46" s="10">
        <v>7</v>
      </c>
      <c r="I46" s="10">
        <v>1</v>
      </c>
      <c r="L46" s="5"/>
    </row>
    <row r="47" spans="1:12">
      <c r="A47" s="10">
        <v>46</v>
      </c>
      <c r="B47" s="10">
        <v>0</v>
      </c>
      <c r="C47" s="8" t="s">
        <v>5</v>
      </c>
      <c r="D47" s="10" t="s">
        <v>9</v>
      </c>
      <c r="E47" s="10">
        <v>48</v>
      </c>
      <c r="F47" s="9">
        <v>3.6</v>
      </c>
      <c r="G47" s="29">
        <v>3.63</v>
      </c>
      <c r="H47" s="10">
        <v>8</v>
      </c>
      <c r="I47" s="10">
        <v>1</v>
      </c>
      <c r="L47" s="5"/>
    </row>
    <row r="48" spans="1:12">
      <c r="A48" s="10">
        <v>47</v>
      </c>
      <c r="B48" s="10">
        <v>1</v>
      </c>
      <c r="C48" s="8" t="s">
        <v>3</v>
      </c>
      <c r="D48" s="10" t="s">
        <v>9</v>
      </c>
      <c r="E48" s="10">
        <v>52</v>
      </c>
      <c r="F48" s="9">
        <v>3.6</v>
      </c>
      <c r="G48" s="29">
        <v>3.66</v>
      </c>
      <c r="H48" s="10">
        <v>11</v>
      </c>
      <c r="I48" s="10">
        <v>1</v>
      </c>
      <c r="L48" s="5"/>
    </row>
    <row r="49" spans="1:12">
      <c r="A49" s="10">
        <v>48</v>
      </c>
      <c r="B49" s="10">
        <v>1</v>
      </c>
      <c r="C49" s="8" t="s">
        <v>3</v>
      </c>
      <c r="D49" s="10" t="s">
        <v>9</v>
      </c>
      <c r="E49" s="10">
        <v>59</v>
      </c>
      <c r="F49" s="9">
        <v>3.1</v>
      </c>
      <c r="G49" s="29">
        <v>3.21</v>
      </c>
      <c r="H49" s="10">
        <v>6</v>
      </c>
      <c r="I49" s="10">
        <v>1</v>
      </c>
      <c r="L49" s="5"/>
    </row>
    <row r="50" spans="1:12">
      <c r="A50" s="10">
        <v>49</v>
      </c>
      <c r="B50" s="10">
        <v>1</v>
      </c>
      <c r="C50" s="8" t="s">
        <v>5</v>
      </c>
      <c r="D50" s="10" t="s">
        <v>9</v>
      </c>
      <c r="E50" s="10">
        <v>29</v>
      </c>
      <c r="F50" s="9">
        <v>3.35</v>
      </c>
      <c r="G50" s="29">
        <v>3.38</v>
      </c>
      <c r="H50" s="10">
        <v>7</v>
      </c>
      <c r="I50" s="10">
        <v>1</v>
      </c>
      <c r="L50" s="5"/>
    </row>
    <row r="51" spans="1:12">
      <c r="A51" s="10">
        <v>50</v>
      </c>
      <c r="B51" s="10">
        <v>0</v>
      </c>
      <c r="C51" s="8" t="s">
        <v>5</v>
      </c>
      <c r="D51" s="10" t="s">
        <v>9</v>
      </c>
      <c r="E51" s="10">
        <v>49</v>
      </c>
      <c r="F51" s="9">
        <v>3.96</v>
      </c>
      <c r="G51" s="29">
        <v>3.65</v>
      </c>
      <c r="H51" s="10">
        <v>11</v>
      </c>
      <c r="I51" s="10">
        <v>1</v>
      </c>
      <c r="L51" s="5"/>
    </row>
    <row r="52" spans="1:12">
      <c r="A52" s="10">
        <v>51</v>
      </c>
      <c r="B52" s="10">
        <v>0</v>
      </c>
      <c r="C52" s="8" t="s">
        <v>5</v>
      </c>
      <c r="D52" s="10" t="s">
        <v>9</v>
      </c>
      <c r="E52" s="10">
        <v>49</v>
      </c>
      <c r="F52" s="9">
        <v>3.65</v>
      </c>
      <c r="G52" s="29">
        <v>3.87</v>
      </c>
      <c r="H52" s="10">
        <v>8</v>
      </c>
      <c r="I52" s="10">
        <v>1</v>
      </c>
      <c r="L52" s="5"/>
    </row>
    <row r="53" spans="1:12">
      <c r="A53" s="10">
        <v>52</v>
      </c>
      <c r="B53" s="10">
        <v>0</v>
      </c>
      <c r="C53" s="8" t="s">
        <v>5</v>
      </c>
      <c r="D53" s="10" t="s">
        <v>9</v>
      </c>
      <c r="E53" s="10">
        <v>52</v>
      </c>
      <c r="F53" s="9">
        <v>3.9</v>
      </c>
      <c r="G53" s="29">
        <v>3.88</v>
      </c>
      <c r="H53" s="10">
        <v>9</v>
      </c>
      <c r="I53" s="10">
        <v>1</v>
      </c>
      <c r="L53" s="5"/>
    </row>
    <row r="54" spans="1:12">
      <c r="A54" s="10">
        <v>53</v>
      </c>
      <c r="B54" s="10">
        <v>1</v>
      </c>
      <c r="C54" s="8" t="s">
        <v>4</v>
      </c>
      <c r="D54" s="10" t="s">
        <v>9</v>
      </c>
      <c r="E54" s="10">
        <v>45</v>
      </c>
      <c r="F54" s="9">
        <v>3.4</v>
      </c>
      <c r="G54" s="29">
        <v>3.7</v>
      </c>
      <c r="H54" s="10">
        <v>8</v>
      </c>
      <c r="I54" s="10">
        <v>1</v>
      </c>
      <c r="L54" s="5"/>
    </row>
    <row r="55" spans="1:12">
      <c r="A55" s="10">
        <v>54</v>
      </c>
      <c r="B55" s="10">
        <v>1</v>
      </c>
      <c r="C55" s="8" t="s">
        <v>4</v>
      </c>
      <c r="D55" s="10" t="s">
        <v>9</v>
      </c>
      <c r="E55" s="10">
        <v>47</v>
      </c>
      <c r="F55" s="9">
        <v>3.4</v>
      </c>
      <c r="G55" s="29">
        <v>3.66</v>
      </c>
      <c r="H55" s="10">
        <v>8</v>
      </c>
      <c r="I55" s="10">
        <v>1</v>
      </c>
      <c r="L55" s="5"/>
    </row>
    <row r="56" spans="1:12">
      <c r="A56" s="10">
        <v>55</v>
      </c>
      <c r="B56" s="10">
        <v>1</v>
      </c>
      <c r="C56" s="8" t="s">
        <v>4</v>
      </c>
      <c r="D56" s="10" t="s">
        <v>9</v>
      </c>
      <c r="E56" s="10">
        <v>52</v>
      </c>
      <c r="F56" s="9">
        <v>3.1</v>
      </c>
      <c r="G56" s="29">
        <v>3.19</v>
      </c>
      <c r="H56" s="10">
        <v>6</v>
      </c>
      <c r="I56" s="10">
        <v>1</v>
      </c>
      <c r="L56" s="5"/>
    </row>
    <row r="57" spans="1:12">
      <c r="A57" s="10">
        <v>56</v>
      </c>
      <c r="B57" s="10">
        <v>1</v>
      </c>
      <c r="C57" s="8" t="s">
        <v>5</v>
      </c>
      <c r="D57" s="10" t="s">
        <v>9</v>
      </c>
      <c r="E57" s="10">
        <v>30</v>
      </c>
      <c r="F57" s="9">
        <v>3.8</v>
      </c>
      <c r="G57" s="29">
        <v>3.87</v>
      </c>
      <c r="H57" s="10">
        <v>9</v>
      </c>
      <c r="I57" s="10">
        <v>1</v>
      </c>
      <c r="L57" s="5"/>
    </row>
    <row r="58" spans="1:12">
      <c r="A58" s="10">
        <v>57</v>
      </c>
      <c r="B58" s="10">
        <v>0</v>
      </c>
      <c r="C58" s="8" t="s">
        <v>5</v>
      </c>
      <c r="D58" s="10" t="s">
        <v>9</v>
      </c>
      <c r="E58" s="10">
        <v>27</v>
      </c>
      <c r="F58" s="9">
        <v>3.6</v>
      </c>
      <c r="G58" s="29">
        <v>3.56</v>
      </c>
      <c r="H58" s="10">
        <v>11</v>
      </c>
      <c r="I58" s="10">
        <v>1</v>
      </c>
      <c r="L58" s="5"/>
    </row>
    <row r="59" spans="1:12">
      <c r="A59" s="10">
        <v>58</v>
      </c>
      <c r="B59" s="10">
        <v>0</v>
      </c>
      <c r="C59" s="8" t="s">
        <v>5</v>
      </c>
      <c r="D59" s="10" t="s">
        <v>9</v>
      </c>
      <c r="E59" s="10">
        <v>38</v>
      </c>
      <c r="F59" s="9">
        <v>3.74</v>
      </c>
      <c r="G59" s="29">
        <v>3.44</v>
      </c>
      <c r="H59" s="10">
        <v>10</v>
      </c>
      <c r="I59" s="10">
        <v>1</v>
      </c>
      <c r="L59" s="5"/>
    </row>
    <row r="60" spans="1:12">
      <c r="A60" s="10">
        <v>59</v>
      </c>
      <c r="B60" s="10">
        <v>1</v>
      </c>
      <c r="C60" s="8" t="s">
        <v>5</v>
      </c>
      <c r="D60" s="10" t="s">
        <v>9</v>
      </c>
      <c r="E60" s="10">
        <v>33</v>
      </c>
      <c r="F60" s="9">
        <v>3.1</v>
      </c>
      <c r="G60" s="29">
        <v>3.14</v>
      </c>
      <c r="H60" s="10">
        <v>6</v>
      </c>
      <c r="I60" s="10">
        <v>1</v>
      </c>
      <c r="L60" s="5"/>
    </row>
    <row r="61" spans="1:12">
      <c r="A61" s="10">
        <v>60</v>
      </c>
      <c r="B61" s="10">
        <v>1</v>
      </c>
      <c r="C61" s="8" t="s">
        <v>5</v>
      </c>
      <c r="D61" s="10" t="s">
        <v>9</v>
      </c>
      <c r="E61" s="10">
        <v>37</v>
      </c>
      <c r="F61" s="9">
        <v>3.65</v>
      </c>
      <c r="G61" s="29">
        <v>3.66</v>
      </c>
      <c r="H61" s="10">
        <v>8</v>
      </c>
      <c r="I61" s="10">
        <v>1</v>
      </c>
      <c r="L61" s="5"/>
    </row>
    <row r="62" spans="1:12">
      <c r="A62" s="10">
        <v>61</v>
      </c>
      <c r="B62" s="10">
        <v>0</v>
      </c>
      <c r="C62" s="8" t="s">
        <v>4</v>
      </c>
      <c r="D62" s="10" t="s">
        <v>9</v>
      </c>
      <c r="E62" s="10">
        <v>27</v>
      </c>
      <c r="F62" s="9">
        <v>3.4</v>
      </c>
      <c r="G62" s="29">
        <v>3.68</v>
      </c>
      <c r="H62" s="10">
        <v>8</v>
      </c>
      <c r="I62" s="10">
        <v>1</v>
      </c>
      <c r="L62" s="5"/>
    </row>
    <row r="63" spans="1:12">
      <c r="A63" s="10">
        <v>62</v>
      </c>
      <c r="B63" s="10">
        <v>0</v>
      </c>
      <c r="C63" s="8" t="s">
        <v>4</v>
      </c>
      <c r="D63" s="10" t="s">
        <v>9</v>
      </c>
      <c r="E63" s="10">
        <v>29</v>
      </c>
      <c r="F63" s="9">
        <v>3.85</v>
      </c>
      <c r="G63" s="29">
        <v>3.91</v>
      </c>
      <c r="H63" s="10">
        <v>9</v>
      </c>
      <c r="I63" s="10">
        <v>1</v>
      </c>
      <c r="L63" s="5"/>
    </row>
    <row r="64" spans="1:12">
      <c r="A64" s="10">
        <v>63</v>
      </c>
      <c r="B64" s="10">
        <v>1</v>
      </c>
      <c r="C64" s="8" t="s">
        <v>5</v>
      </c>
      <c r="D64" s="10" t="s">
        <v>9</v>
      </c>
      <c r="E64" s="10">
        <v>44</v>
      </c>
      <c r="F64" s="9">
        <v>3.2</v>
      </c>
      <c r="G64" s="29">
        <v>3.43</v>
      </c>
      <c r="H64" s="10">
        <v>7</v>
      </c>
      <c r="I64" s="10">
        <v>1</v>
      </c>
      <c r="L64" s="5"/>
    </row>
    <row r="65" spans="1:12">
      <c r="A65" s="10">
        <v>64</v>
      </c>
      <c r="B65" s="10">
        <v>0</v>
      </c>
      <c r="C65" s="8" t="s">
        <v>4</v>
      </c>
      <c r="D65" s="10" t="s">
        <v>7</v>
      </c>
      <c r="E65" s="10">
        <v>53</v>
      </c>
      <c r="F65" s="9">
        <v>3.15</v>
      </c>
      <c r="G65" s="29">
        <v>3.23</v>
      </c>
      <c r="H65" s="10">
        <v>7</v>
      </c>
      <c r="I65" s="10">
        <v>0</v>
      </c>
      <c r="L65" s="5"/>
    </row>
    <row r="66" spans="1:12">
      <c r="A66" s="10">
        <v>65</v>
      </c>
      <c r="B66" s="10">
        <v>1</v>
      </c>
      <c r="C66" s="8" t="s">
        <v>11</v>
      </c>
      <c r="D66" s="10" t="s">
        <v>9</v>
      </c>
      <c r="E66" s="10">
        <v>50</v>
      </c>
      <c r="F66" s="9">
        <v>3.97</v>
      </c>
      <c r="G66" s="29">
        <v>3.01</v>
      </c>
      <c r="H66" s="10">
        <v>11</v>
      </c>
      <c r="I66" s="10">
        <v>1</v>
      </c>
      <c r="L66" s="5"/>
    </row>
    <row r="67" spans="1:12">
      <c r="A67" s="10">
        <v>66</v>
      </c>
      <c r="B67" s="10">
        <v>1</v>
      </c>
      <c r="C67" s="8" t="s">
        <v>5</v>
      </c>
      <c r="D67" s="10" t="s">
        <v>9</v>
      </c>
      <c r="E67" s="10">
        <v>46</v>
      </c>
      <c r="F67" s="9">
        <v>3.8</v>
      </c>
      <c r="G67" s="29">
        <v>3.81</v>
      </c>
      <c r="H67" s="10">
        <v>9</v>
      </c>
      <c r="I67" s="10">
        <v>1</v>
      </c>
      <c r="L67" s="5"/>
    </row>
    <row r="68" spans="1:12">
      <c r="A68" s="10">
        <v>67</v>
      </c>
      <c r="B68" s="10">
        <v>1</v>
      </c>
      <c r="C68" s="8" t="s">
        <v>5</v>
      </c>
      <c r="D68" s="10" t="s">
        <v>9</v>
      </c>
      <c r="E68" s="10">
        <v>47</v>
      </c>
      <c r="F68" s="9">
        <v>3.1</v>
      </c>
      <c r="G68" s="29">
        <v>3.11</v>
      </c>
      <c r="H68" s="10">
        <v>5</v>
      </c>
      <c r="I68" s="10">
        <v>1</v>
      </c>
      <c r="L68" s="5"/>
    </row>
    <row r="69" spans="1:12">
      <c r="A69" s="10">
        <v>68</v>
      </c>
      <c r="B69" s="10">
        <v>0</v>
      </c>
      <c r="C69" s="8" t="s">
        <v>4</v>
      </c>
      <c r="D69" s="10" t="s">
        <v>9</v>
      </c>
      <c r="E69" s="10">
        <v>33</v>
      </c>
      <c r="F69" s="9">
        <v>3.93</v>
      </c>
      <c r="G69" s="29">
        <v>3.76</v>
      </c>
      <c r="H69" s="10">
        <v>11</v>
      </c>
      <c r="I69" s="10">
        <v>1</v>
      </c>
      <c r="L69" s="5"/>
    </row>
    <row r="70" spans="1:12">
      <c r="A70" s="10">
        <v>69</v>
      </c>
      <c r="B70" s="10">
        <v>0</v>
      </c>
      <c r="C70" s="8" t="s">
        <v>4</v>
      </c>
      <c r="D70" s="10" t="s">
        <v>9</v>
      </c>
      <c r="E70" s="10">
        <v>34</v>
      </c>
      <c r="F70" s="9">
        <v>3.91</v>
      </c>
      <c r="G70" s="29">
        <v>3.84</v>
      </c>
      <c r="H70" s="10">
        <v>10</v>
      </c>
      <c r="I70" s="10">
        <v>1</v>
      </c>
      <c r="L70" s="5"/>
    </row>
    <row r="71" spans="1:12">
      <c r="A71" s="10">
        <v>70</v>
      </c>
      <c r="B71" s="10">
        <v>0</v>
      </c>
      <c r="C71" s="8" t="s">
        <v>4</v>
      </c>
      <c r="D71" s="10" t="s">
        <v>9</v>
      </c>
      <c r="E71" s="10">
        <v>35</v>
      </c>
      <c r="F71" s="9">
        <v>3.7</v>
      </c>
      <c r="G71" s="29">
        <v>3.78</v>
      </c>
      <c r="H71" s="10">
        <v>9</v>
      </c>
      <c r="I71" s="10">
        <v>1</v>
      </c>
      <c r="L71" s="5"/>
    </row>
    <row r="72" spans="1:12">
      <c r="A72" s="10">
        <v>71</v>
      </c>
      <c r="B72" s="10">
        <v>1</v>
      </c>
      <c r="C72" s="8" t="s">
        <v>5</v>
      </c>
      <c r="D72" s="10" t="s">
        <v>9</v>
      </c>
      <c r="E72" s="10">
        <v>47</v>
      </c>
      <c r="F72" s="9">
        <v>3.05</v>
      </c>
      <c r="G72" s="29">
        <v>3.13</v>
      </c>
      <c r="H72" s="10">
        <v>5</v>
      </c>
      <c r="I72" s="10">
        <v>1</v>
      </c>
      <c r="L72" s="5"/>
    </row>
    <row r="73" spans="1:12">
      <c r="A73" s="10">
        <v>72</v>
      </c>
      <c r="B73" s="10">
        <v>1</v>
      </c>
      <c r="C73" s="8" t="s">
        <v>5</v>
      </c>
      <c r="D73" s="10" t="s">
        <v>9</v>
      </c>
      <c r="E73" s="10">
        <v>48</v>
      </c>
      <c r="F73" s="9">
        <v>3.75</v>
      </c>
      <c r="G73" s="29">
        <v>3.69</v>
      </c>
      <c r="H73" s="10">
        <v>9</v>
      </c>
      <c r="I73" s="10">
        <v>1</v>
      </c>
      <c r="L73" s="5"/>
    </row>
    <row r="74" spans="1:12">
      <c r="A74" s="10">
        <v>73</v>
      </c>
      <c r="B74" s="10">
        <v>1</v>
      </c>
      <c r="C74" s="8" t="s">
        <v>5</v>
      </c>
      <c r="D74" s="10" t="s">
        <v>9</v>
      </c>
      <c r="E74" s="10">
        <v>48</v>
      </c>
      <c r="F74" s="9">
        <v>3.8</v>
      </c>
      <c r="G74" s="29">
        <v>3.86</v>
      </c>
      <c r="H74" s="10">
        <v>9</v>
      </c>
      <c r="I74" s="10">
        <v>1</v>
      </c>
      <c r="L74" s="5"/>
    </row>
    <row r="75" spans="1:12">
      <c r="A75" s="10">
        <v>74</v>
      </c>
      <c r="B75" s="10">
        <v>0</v>
      </c>
      <c r="C75" s="8" t="s">
        <v>4</v>
      </c>
      <c r="D75" s="10" t="s">
        <v>9</v>
      </c>
      <c r="E75" s="10">
        <v>35</v>
      </c>
      <c r="F75" s="9">
        <v>3.95</v>
      </c>
      <c r="G75" s="29">
        <v>3.65</v>
      </c>
      <c r="H75" s="10">
        <v>10</v>
      </c>
      <c r="I75" s="10">
        <v>1</v>
      </c>
      <c r="L75" s="5"/>
    </row>
    <row r="76" spans="1:12">
      <c r="A76" s="10">
        <v>75</v>
      </c>
      <c r="B76" s="10">
        <v>0</v>
      </c>
      <c r="C76" s="8" t="s">
        <v>4</v>
      </c>
      <c r="D76" s="10" t="s">
        <v>9</v>
      </c>
      <c r="E76" s="10">
        <v>35</v>
      </c>
      <c r="F76" s="9">
        <v>3.65</v>
      </c>
      <c r="G76" s="29">
        <v>3.92</v>
      </c>
      <c r="H76" s="10">
        <v>8</v>
      </c>
      <c r="I76" s="10">
        <v>1</v>
      </c>
      <c r="L76" s="5"/>
    </row>
    <row r="77" spans="1:12">
      <c r="A77" s="10">
        <v>76</v>
      </c>
      <c r="B77" s="10">
        <v>0</v>
      </c>
      <c r="C77" s="8" t="s">
        <v>4</v>
      </c>
      <c r="D77" s="10" t="s">
        <v>9</v>
      </c>
      <c r="E77" s="10">
        <v>36</v>
      </c>
      <c r="F77" s="9">
        <v>3.9</v>
      </c>
      <c r="G77" s="29">
        <v>3.87</v>
      </c>
      <c r="H77" s="10">
        <v>9</v>
      </c>
      <c r="I77" s="10">
        <v>1</v>
      </c>
      <c r="L77" s="5"/>
    </row>
    <row r="78" spans="1:12">
      <c r="A78" s="10">
        <v>77</v>
      </c>
      <c r="B78" s="10">
        <v>0</v>
      </c>
      <c r="C78" s="8" t="s">
        <v>4</v>
      </c>
      <c r="D78" s="10" t="s">
        <v>9</v>
      </c>
      <c r="E78" s="10">
        <v>37</v>
      </c>
      <c r="F78" s="9">
        <v>3.45</v>
      </c>
      <c r="G78" s="29">
        <v>3.77</v>
      </c>
      <c r="H78" s="10">
        <v>8</v>
      </c>
      <c r="I78" s="10">
        <v>1</v>
      </c>
      <c r="L78" s="5"/>
    </row>
    <row r="79" spans="1:12">
      <c r="A79" s="10">
        <v>78</v>
      </c>
      <c r="B79" s="10">
        <v>1</v>
      </c>
      <c r="C79" s="8" t="s">
        <v>5</v>
      </c>
      <c r="D79" s="10" t="s">
        <v>9</v>
      </c>
      <c r="E79" s="10">
        <v>50</v>
      </c>
      <c r="F79" s="9">
        <v>3.8</v>
      </c>
      <c r="G79" s="29">
        <v>3.87</v>
      </c>
      <c r="H79" s="10">
        <v>9</v>
      </c>
      <c r="I79" s="10">
        <v>1</v>
      </c>
      <c r="L79" s="5"/>
    </row>
    <row r="80" spans="1:12">
      <c r="A80" s="10">
        <v>79</v>
      </c>
      <c r="B80" s="10">
        <v>0</v>
      </c>
      <c r="C80" s="8" t="s">
        <v>4</v>
      </c>
      <c r="D80" s="10" t="s">
        <v>9</v>
      </c>
      <c r="E80" s="10">
        <v>41</v>
      </c>
      <c r="F80" s="9">
        <v>3.8</v>
      </c>
      <c r="G80" s="29">
        <v>3.78</v>
      </c>
      <c r="H80" s="10">
        <v>9</v>
      </c>
      <c r="I80" s="10">
        <v>1</v>
      </c>
      <c r="L80" s="5"/>
    </row>
    <row r="81" spans="1:12">
      <c r="A81" s="10">
        <v>80</v>
      </c>
      <c r="B81" s="10">
        <v>1</v>
      </c>
      <c r="C81" s="8" t="s">
        <v>5</v>
      </c>
      <c r="D81" s="10" t="s">
        <v>9</v>
      </c>
      <c r="E81" s="10">
        <v>53</v>
      </c>
      <c r="F81" s="9">
        <v>3.55</v>
      </c>
      <c r="G81" s="29">
        <v>3.75</v>
      </c>
      <c r="H81" s="10">
        <v>8</v>
      </c>
      <c r="I81" s="10">
        <v>1</v>
      </c>
      <c r="L81" s="5"/>
    </row>
    <row r="82" spans="1:12">
      <c r="A82" s="10">
        <v>81</v>
      </c>
      <c r="B82" s="10">
        <v>0</v>
      </c>
      <c r="C82" s="8" t="s">
        <v>4</v>
      </c>
      <c r="D82" s="10" t="s">
        <v>9</v>
      </c>
      <c r="E82" s="10">
        <v>43</v>
      </c>
      <c r="F82" s="9">
        <v>3.8</v>
      </c>
      <c r="G82" s="29">
        <v>3.93</v>
      </c>
      <c r="H82" s="10">
        <v>9</v>
      </c>
      <c r="I82" s="10">
        <v>1</v>
      </c>
      <c r="L82" s="5"/>
    </row>
    <row r="83" spans="1:12">
      <c r="A83" s="10">
        <v>82</v>
      </c>
      <c r="B83" s="10">
        <v>1</v>
      </c>
      <c r="C83" s="8" t="s">
        <v>5</v>
      </c>
      <c r="D83" s="10" t="s">
        <v>9</v>
      </c>
      <c r="E83" s="10">
        <v>55</v>
      </c>
      <c r="F83" s="9">
        <v>3.45</v>
      </c>
      <c r="G83" s="29">
        <v>3.71</v>
      </c>
      <c r="H83" s="10">
        <v>8</v>
      </c>
      <c r="I83" s="10">
        <v>1</v>
      </c>
      <c r="L83" s="5"/>
    </row>
    <row r="84" spans="1:12">
      <c r="A84" s="10">
        <v>83</v>
      </c>
      <c r="B84" s="10">
        <v>1</v>
      </c>
      <c r="C84" s="8" t="s">
        <v>5</v>
      </c>
      <c r="D84" s="10" t="s">
        <v>9</v>
      </c>
      <c r="E84" s="10">
        <v>58</v>
      </c>
      <c r="F84" s="9">
        <v>3.8</v>
      </c>
      <c r="G84" s="29">
        <v>3.95</v>
      </c>
      <c r="H84" s="10">
        <v>9</v>
      </c>
      <c r="I84" s="10">
        <v>1</v>
      </c>
      <c r="L84" s="5"/>
    </row>
    <row r="85" spans="1:12">
      <c r="A85" s="10">
        <v>84</v>
      </c>
      <c r="B85" s="10">
        <v>1</v>
      </c>
      <c r="C85" s="8" t="s">
        <v>5</v>
      </c>
      <c r="D85" s="10" t="s">
        <v>9</v>
      </c>
      <c r="E85" s="10">
        <v>61</v>
      </c>
      <c r="F85" s="9">
        <v>3.45</v>
      </c>
      <c r="G85" s="29">
        <v>3.58</v>
      </c>
      <c r="H85" s="10">
        <v>8</v>
      </c>
      <c r="I85" s="10">
        <v>1</v>
      </c>
      <c r="L85" s="5"/>
    </row>
    <row r="86" spans="1:12">
      <c r="A86" s="10">
        <v>85</v>
      </c>
      <c r="B86" s="10">
        <v>1</v>
      </c>
      <c r="C86" s="8" t="s">
        <v>5</v>
      </c>
      <c r="D86" s="10" t="s">
        <v>9</v>
      </c>
      <c r="E86" s="10">
        <v>34</v>
      </c>
      <c r="F86" s="9">
        <v>3.9</v>
      </c>
      <c r="G86" s="29">
        <v>3.97</v>
      </c>
      <c r="H86" s="10">
        <v>11</v>
      </c>
      <c r="I86" s="10">
        <v>1</v>
      </c>
      <c r="L86" s="5"/>
    </row>
    <row r="87" spans="1:12">
      <c r="A87" s="10">
        <v>86</v>
      </c>
      <c r="B87" s="10">
        <v>0</v>
      </c>
      <c r="C87" s="8" t="s">
        <v>4</v>
      </c>
      <c r="D87" s="10" t="s">
        <v>9</v>
      </c>
      <c r="E87" s="10">
        <v>44</v>
      </c>
      <c r="F87" s="9">
        <v>3.65</v>
      </c>
      <c r="G87" s="29">
        <v>3.81</v>
      </c>
      <c r="H87" s="10">
        <v>8</v>
      </c>
      <c r="I87" s="10">
        <v>1</v>
      </c>
      <c r="L87" s="5"/>
    </row>
    <row r="88" spans="1:12">
      <c r="A88" s="10">
        <v>87</v>
      </c>
      <c r="B88" s="10">
        <v>1</v>
      </c>
      <c r="C88" s="8" t="s">
        <v>4</v>
      </c>
      <c r="D88" s="10" t="s">
        <v>9</v>
      </c>
      <c r="E88" s="10">
        <v>29</v>
      </c>
      <c r="F88" s="9">
        <v>3.95</v>
      </c>
      <c r="G88" s="29">
        <v>3.99</v>
      </c>
      <c r="H88" s="10">
        <v>10</v>
      </c>
      <c r="I88" s="10">
        <v>1</v>
      </c>
      <c r="L88" s="5"/>
    </row>
    <row r="89" spans="1:12">
      <c r="A89" s="10">
        <v>88</v>
      </c>
      <c r="B89" s="10">
        <v>0</v>
      </c>
      <c r="C89" s="8" t="s">
        <v>4</v>
      </c>
      <c r="D89" s="10" t="s">
        <v>9</v>
      </c>
      <c r="E89" s="10">
        <v>45</v>
      </c>
      <c r="F89" s="9">
        <v>3.6</v>
      </c>
      <c r="G89" s="29">
        <v>3.6</v>
      </c>
      <c r="H89" s="10">
        <v>8</v>
      </c>
      <c r="I89" s="10">
        <v>1</v>
      </c>
      <c r="L89" s="5"/>
    </row>
    <row r="90" spans="1:12">
      <c r="A90" s="10">
        <v>89</v>
      </c>
      <c r="B90" s="10">
        <v>0</v>
      </c>
      <c r="C90" s="8" t="s">
        <v>4</v>
      </c>
      <c r="D90" s="10" t="s">
        <v>9</v>
      </c>
      <c r="E90" s="10">
        <v>45</v>
      </c>
      <c r="F90" s="9">
        <v>3.85</v>
      </c>
      <c r="G90" s="29">
        <v>3.93</v>
      </c>
      <c r="H90" s="10">
        <v>9</v>
      </c>
      <c r="I90" s="10">
        <v>1</v>
      </c>
      <c r="L90" s="5"/>
    </row>
    <row r="91" spans="1:12">
      <c r="A91" s="10">
        <v>90</v>
      </c>
      <c r="B91" s="10">
        <v>1</v>
      </c>
      <c r="C91" s="8" t="s">
        <v>3</v>
      </c>
      <c r="D91" s="10" t="s">
        <v>9</v>
      </c>
      <c r="E91" s="10">
        <v>32</v>
      </c>
      <c r="F91" s="9">
        <v>3.5</v>
      </c>
      <c r="G91" s="29">
        <v>3.6</v>
      </c>
      <c r="H91" s="10">
        <v>8</v>
      </c>
      <c r="I91" s="10">
        <v>1</v>
      </c>
      <c r="L91" s="5"/>
    </row>
    <row r="92" spans="1:12">
      <c r="A92" s="10">
        <v>91</v>
      </c>
      <c r="B92" s="10">
        <v>0</v>
      </c>
      <c r="C92" s="8" t="s">
        <v>5</v>
      </c>
      <c r="D92" s="10" t="s">
        <v>9</v>
      </c>
      <c r="E92" s="10">
        <v>42</v>
      </c>
      <c r="F92" s="9">
        <v>3.4</v>
      </c>
      <c r="G92" s="29">
        <v>3.43</v>
      </c>
      <c r="H92" s="10">
        <v>8</v>
      </c>
      <c r="I92" s="10">
        <v>1</v>
      </c>
      <c r="L92" s="5"/>
    </row>
    <row r="93" spans="1:12">
      <c r="A93" s="10">
        <v>92</v>
      </c>
      <c r="B93" s="10">
        <v>1</v>
      </c>
      <c r="C93" s="8" t="s">
        <v>4</v>
      </c>
      <c r="D93" s="10" t="s">
        <v>9</v>
      </c>
      <c r="E93" s="10">
        <v>32</v>
      </c>
      <c r="F93" s="9">
        <v>3.6</v>
      </c>
      <c r="G93" s="29">
        <v>3.78</v>
      </c>
      <c r="H93" s="10">
        <v>8</v>
      </c>
      <c r="I93" s="10">
        <v>1</v>
      </c>
      <c r="L93" s="5"/>
    </row>
    <row r="94" spans="1:12">
      <c r="A94" s="10">
        <v>93</v>
      </c>
      <c r="B94" s="10">
        <v>1</v>
      </c>
      <c r="C94" s="8" t="s">
        <v>4</v>
      </c>
      <c r="D94" s="10" t="s">
        <v>9</v>
      </c>
      <c r="E94" s="10">
        <v>34</v>
      </c>
      <c r="F94" s="9">
        <v>3.5</v>
      </c>
      <c r="G94" s="29">
        <v>3.79</v>
      </c>
      <c r="H94" s="10">
        <v>8</v>
      </c>
      <c r="I94" s="10">
        <v>1</v>
      </c>
      <c r="L94" s="5"/>
    </row>
    <row r="95" spans="1:12">
      <c r="A95" s="10">
        <v>94</v>
      </c>
      <c r="B95" s="10">
        <v>1</v>
      </c>
      <c r="C95" s="8" t="s">
        <v>4</v>
      </c>
      <c r="D95" s="10" t="s">
        <v>9</v>
      </c>
      <c r="E95" s="10">
        <v>34</v>
      </c>
      <c r="F95" s="9">
        <v>3.95</v>
      </c>
      <c r="G95" s="29">
        <v>3.61</v>
      </c>
      <c r="H95" s="10">
        <v>10</v>
      </c>
      <c r="I95" s="10">
        <v>1</v>
      </c>
      <c r="L95" s="5"/>
    </row>
    <row r="96" spans="1:12">
      <c r="A96" s="10">
        <v>95</v>
      </c>
      <c r="B96" s="10">
        <v>1</v>
      </c>
      <c r="C96" s="8" t="s">
        <v>11</v>
      </c>
      <c r="D96" s="10" t="s">
        <v>9</v>
      </c>
      <c r="E96" s="10">
        <v>30</v>
      </c>
      <c r="F96" s="9">
        <v>3.1</v>
      </c>
      <c r="G96" s="29">
        <v>3.19</v>
      </c>
      <c r="H96" s="10">
        <v>6</v>
      </c>
      <c r="I96" s="10">
        <v>1</v>
      </c>
      <c r="L96" s="5"/>
    </row>
    <row r="97" spans="1:12">
      <c r="A97" s="10">
        <v>96</v>
      </c>
      <c r="B97" s="10">
        <v>0</v>
      </c>
      <c r="C97" s="8" t="s">
        <v>11</v>
      </c>
      <c r="D97" s="10" t="s">
        <v>9</v>
      </c>
      <c r="E97" s="10">
        <v>26</v>
      </c>
      <c r="F97" s="9">
        <v>3.2</v>
      </c>
      <c r="G97" s="29">
        <v>3.42</v>
      </c>
      <c r="H97" s="10">
        <v>7</v>
      </c>
      <c r="I97" s="10">
        <v>1</v>
      </c>
      <c r="L97" s="5"/>
    </row>
    <row r="98" spans="1:12">
      <c r="A98" s="10">
        <v>97</v>
      </c>
      <c r="B98" s="10">
        <v>0</v>
      </c>
      <c r="C98" s="8" t="s">
        <v>11</v>
      </c>
      <c r="D98" s="10" t="s">
        <v>9</v>
      </c>
      <c r="E98" s="10">
        <v>26</v>
      </c>
      <c r="F98" s="9">
        <v>3.15</v>
      </c>
      <c r="G98" s="29">
        <v>3.24</v>
      </c>
      <c r="H98" s="10">
        <v>6</v>
      </c>
      <c r="I98" s="10">
        <v>1</v>
      </c>
      <c r="L98" s="5"/>
    </row>
    <row r="99" spans="1:12">
      <c r="A99" s="10">
        <v>98</v>
      </c>
      <c r="B99" s="10">
        <v>1</v>
      </c>
      <c r="C99" s="8" t="s">
        <v>4</v>
      </c>
      <c r="D99" s="10" t="s">
        <v>9</v>
      </c>
      <c r="E99" s="10">
        <v>39</v>
      </c>
      <c r="F99" s="9">
        <v>3.05</v>
      </c>
      <c r="G99" s="29">
        <v>3.03</v>
      </c>
      <c r="H99" s="10">
        <v>2</v>
      </c>
      <c r="I99" s="10">
        <v>1</v>
      </c>
      <c r="L99" s="5"/>
    </row>
    <row r="100" spans="1:12">
      <c r="A100" s="10">
        <v>99</v>
      </c>
      <c r="B100" s="10">
        <v>1</v>
      </c>
      <c r="C100" s="8" t="s">
        <v>4</v>
      </c>
      <c r="D100" s="10" t="s">
        <v>9</v>
      </c>
      <c r="E100" s="10">
        <v>44</v>
      </c>
      <c r="F100" s="9">
        <v>3.55</v>
      </c>
      <c r="G100" s="29">
        <v>3.86</v>
      </c>
      <c r="H100" s="10">
        <v>9</v>
      </c>
      <c r="I100" s="10">
        <v>1</v>
      </c>
      <c r="L100" s="5"/>
    </row>
    <row r="101" spans="1:12">
      <c r="A101" s="10">
        <v>100</v>
      </c>
      <c r="B101" s="10">
        <v>0</v>
      </c>
      <c r="C101" s="8" t="s">
        <v>4</v>
      </c>
      <c r="D101" s="10" t="s">
        <v>9</v>
      </c>
      <c r="E101" s="10">
        <v>50</v>
      </c>
      <c r="F101" s="9">
        <v>3.7</v>
      </c>
      <c r="G101" s="29">
        <v>3.69</v>
      </c>
      <c r="H101" s="10">
        <v>9</v>
      </c>
      <c r="I101" s="10">
        <v>1</v>
      </c>
    </row>
    <row r="102" spans="1:12">
      <c r="A102" s="10">
        <v>101</v>
      </c>
      <c r="B102" s="10">
        <v>0</v>
      </c>
      <c r="C102" s="8" t="s">
        <v>4</v>
      </c>
      <c r="D102" s="10" t="s">
        <v>9</v>
      </c>
      <c r="E102" s="10">
        <v>52</v>
      </c>
      <c r="F102" s="9">
        <v>3.55</v>
      </c>
      <c r="G102" s="29">
        <v>3.76</v>
      </c>
      <c r="H102" s="10">
        <v>8</v>
      </c>
      <c r="I102" s="10">
        <v>1</v>
      </c>
    </row>
    <row r="103" spans="1:12">
      <c r="A103" s="10">
        <v>102</v>
      </c>
      <c r="B103" s="10">
        <v>0</v>
      </c>
      <c r="C103" s="8" t="s">
        <v>4</v>
      </c>
      <c r="D103" s="10" t="s">
        <v>9</v>
      </c>
      <c r="E103" s="10">
        <v>52</v>
      </c>
      <c r="F103" s="9">
        <v>3.95</v>
      </c>
      <c r="G103" s="29">
        <v>4</v>
      </c>
      <c r="H103" s="10">
        <v>10</v>
      </c>
      <c r="I103" s="10">
        <v>1</v>
      </c>
    </row>
    <row r="104" spans="1:12">
      <c r="A104" s="10">
        <v>103</v>
      </c>
      <c r="B104" s="10">
        <v>0</v>
      </c>
      <c r="C104" s="8" t="s">
        <v>5</v>
      </c>
      <c r="D104" s="10" t="s">
        <v>9</v>
      </c>
      <c r="E104" s="10">
        <v>30</v>
      </c>
      <c r="F104" s="9">
        <v>3.15</v>
      </c>
      <c r="G104" s="29">
        <v>3.35</v>
      </c>
      <c r="H104" s="10">
        <v>7</v>
      </c>
      <c r="I104" s="10">
        <v>1</v>
      </c>
    </row>
    <row r="105" spans="1:12">
      <c r="A105" s="10">
        <v>104</v>
      </c>
      <c r="B105" s="10">
        <v>0</v>
      </c>
      <c r="C105" s="8" t="s">
        <v>5</v>
      </c>
      <c r="D105" s="10" t="s">
        <v>9</v>
      </c>
      <c r="E105" s="10">
        <v>34</v>
      </c>
      <c r="F105" s="9">
        <v>3.55</v>
      </c>
      <c r="G105" s="29">
        <v>3.66</v>
      </c>
      <c r="H105" s="10">
        <v>8</v>
      </c>
      <c r="I105" s="10">
        <v>1</v>
      </c>
    </row>
    <row r="106" spans="1:12">
      <c r="A106" s="10">
        <v>105</v>
      </c>
      <c r="B106" s="10">
        <v>1</v>
      </c>
      <c r="C106" s="8" t="s">
        <v>5</v>
      </c>
      <c r="D106" s="10" t="s">
        <v>9</v>
      </c>
      <c r="E106" s="10">
        <v>30</v>
      </c>
      <c r="F106" s="9">
        <v>3.5</v>
      </c>
      <c r="G106" s="29">
        <v>3.57</v>
      </c>
      <c r="H106" s="10">
        <v>8</v>
      </c>
      <c r="I106" s="10">
        <v>1</v>
      </c>
    </row>
    <row r="107" spans="1:12">
      <c r="A107" s="10">
        <v>106</v>
      </c>
      <c r="B107" s="10">
        <v>1</v>
      </c>
      <c r="C107" s="8" t="s">
        <v>4</v>
      </c>
      <c r="D107" s="10" t="s">
        <v>9</v>
      </c>
      <c r="E107" s="10">
        <v>53</v>
      </c>
      <c r="F107" s="9">
        <v>3.75</v>
      </c>
      <c r="G107" s="29">
        <v>3.97</v>
      </c>
      <c r="H107" s="10">
        <v>9</v>
      </c>
      <c r="I107" s="10">
        <v>1</v>
      </c>
    </row>
    <row r="108" spans="1:12">
      <c r="A108" s="10">
        <v>107</v>
      </c>
      <c r="B108" s="10">
        <v>0</v>
      </c>
      <c r="C108" s="8" t="s">
        <v>4</v>
      </c>
      <c r="D108" s="10" t="s">
        <v>9</v>
      </c>
      <c r="E108" s="10">
        <v>52</v>
      </c>
      <c r="F108" s="9">
        <v>3.15</v>
      </c>
      <c r="G108" s="29">
        <v>3.25</v>
      </c>
      <c r="H108" s="10">
        <v>6</v>
      </c>
      <c r="I108" s="10">
        <v>1</v>
      </c>
    </row>
    <row r="109" spans="1:12">
      <c r="A109" s="10">
        <v>108</v>
      </c>
      <c r="B109" s="10">
        <v>0</v>
      </c>
      <c r="C109" s="8" t="s">
        <v>4</v>
      </c>
      <c r="D109" s="10" t="s">
        <v>9</v>
      </c>
      <c r="E109" s="10">
        <v>54</v>
      </c>
      <c r="F109" s="9">
        <v>3.15</v>
      </c>
      <c r="G109" s="29">
        <v>3.26</v>
      </c>
      <c r="H109" s="10">
        <v>7</v>
      </c>
      <c r="I109" s="10">
        <v>1</v>
      </c>
    </row>
    <row r="110" spans="1:12">
      <c r="A110" s="10">
        <v>109</v>
      </c>
      <c r="B110" s="10">
        <v>0</v>
      </c>
      <c r="C110" s="8" t="s">
        <v>4</v>
      </c>
      <c r="D110" s="10" t="s">
        <v>9</v>
      </c>
      <c r="E110" s="10">
        <v>56</v>
      </c>
      <c r="F110" s="9">
        <v>3.4</v>
      </c>
      <c r="G110" s="29">
        <v>3.61</v>
      </c>
      <c r="H110" s="10">
        <v>8</v>
      </c>
      <c r="I110" s="10">
        <v>1</v>
      </c>
    </row>
    <row r="111" spans="1:12">
      <c r="A111" s="10">
        <v>110</v>
      </c>
      <c r="B111" s="10">
        <v>1</v>
      </c>
      <c r="C111" s="8" t="s">
        <v>4</v>
      </c>
      <c r="D111" s="10" t="s">
        <v>9</v>
      </c>
      <c r="E111" s="10">
        <v>57</v>
      </c>
      <c r="F111" s="9">
        <v>3.2</v>
      </c>
      <c r="G111" s="29">
        <v>3.37</v>
      </c>
      <c r="H111" s="10">
        <v>7</v>
      </c>
      <c r="I111" s="10">
        <v>1</v>
      </c>
    </row>
    <row r="112" spans="1:12">
      <c r="A112" s="10">
        <v>111</v>
      </c>
      <c r="B112" s="10">
        <v>1</v>
      </c>
      <c r="C112" s="8" t="s">
        <v>4</v>
      </c>
      <c r="D112" s="10" t="s">
        <v>9</v>
      </c>
      <c r="E112" s="10">
        <v>57</v>
      </c>
      <c r="F112" s="9">
        <v>3.4</v>
      </c>
      <c r="G112" s="29">
        <v>3.48</v>
      </c>
      <c r="H112" s="10">
        <v>8</v>
      </c>
      <c r="I112" s="10">
        <v>1</v>
      </c>
    </row>
    <row r="113" spans="1:9">
      <c r="A113" s="10">
        <v>112</v>
      </c>
      <c r="B113" s="10">
        <v>0</v>
      </c>
      <c r="C113" s="8" t="s">
        <v>4</v>
      </c>
      <c r="D113" s="10" t="s">
        <v>9</v>
      </c>
      <c r="E113" s="10">
        <v>59</v>
      </c>
      <c r="F113" s="9">
        <v>3.65</v>
      </c>
      <c r="G113" s="29">
        <v>3.87</v>
      </c>
      <c r="H113" s="10">
        <v>8</v>
      </c>
      <c r="I113" s="10">
        <v>1</v>
      </c>
    </row>
    <row r="114" spans="1:9">
      <c r="A114" s="10">
        <v>113</v>
      </c>
      <c r="B114" s="10">
        <v>0</v>
      </c>
      <c r="C114" s="8" t="s">
        <v>4</v>
      </c>
      <c r="D114" s="10" t="s">
        <v>9</v>
      </c>
      <c r="E114" s="10">
        <v>59</v>
      </c>
      <c r="F114" s="9">
        <v>3.75</v>
      </c>
      <c r="G114" s="29">
        <v>3.78</v>
      </c>
      <c r="H114" s="10">
        <v>9</v>
      </c>
      <c r="I114" s="10">
        <v>1</v>
      </c>
    </row>
    <row r="115" spans="1:9">
      <c r="A115" s="10">
        <v>114</v>
      </c>
      <c r="B115" s="10">
        <v>1</v>
      </c>
      <c r="C115" s="8" t="s">
        <v>11</v>
      </c>
      <c r="D115" s="10" t="s">
        <v>9</v>
      </c>
      <c r="E115" s="10">
        <v>30</v>
      </c>
      <c r="F115" s="9">
        <v>3.2</v>
      </c>
      <c r="G115" s="29">
        <v>3.49</v>
      </c>
      <c r="H115" s="10">
        <v>7</v>
      </c>
      <c r="I115" s="10">
        <v>1</v>
      </c>
    </row>
    <row r="116" spans="1:9">
      <c r="A116" s="10">
        <v>115</v>
      </c>
      <c r="B116" s="10">
        <v>1</v>
      </c>
      <c r="C116" s="8" t="s">
        <v>4</v>
      </c>
      <c r="D116" s="10" t="s">
        <v>9</v>
      </c>
      <c r="E116" s="10">
        <v>37</v>
      </c>
      <c r="F116" s="9">
        <v>3.3</v>
      </c>
      <c r="G116" s="29">
        <v>3.48</v>
      </c>
      <c r="H116" s="10">
        <v>7</v>
      </c>
      <c r="I116" s="10">
        <v>1</v>
      </c>
    </row>
    <row r="117" spans="1:9">
      <c r="A117" s="10">
        <v>116</v>
      </c>
      <c r="B117" s="10">
        <v>0</v>
      </c>
      <c r="C117" s="8" t="s">
        <v>4</v>
      </c>
      <c r="D117" s="10" t="s">
        <v>9</v>
      </c>
      <c r="E117" s="10">
        <v>48</v>
      </c>
      <c r="F117" s="9">
        <v>3.85</v>
      </c>
      <c r="G117" s="29">
        <v>3.97</v>
      </c>
      <c r="H117" s="10">
        <v>9</v>
      </c>
      <c r="I117" s="10">
        <v>1</v>
      </c>
    </row>
    <row r="118" spans="1:9">
      <c r="A118" s="10">
        <v>117</v>
      </c>
      <c r="B118" s="10">
        <v>1</v>
      </c>
      <c r="C118" s="8" t="s">
        <v>4</v>
      </c>
      <c r="D118" s="10" t="s">
        <v>9</v>
      </c>
      <c r="E118" s="10">
        <v>37</v>
      </c>
      <c r="F118" s="9">
        <v>3.3</v>
      </c>
      <c r="G118" s="29">
        <v>3.46</v>
      </c>
      <c r="H118" s="10">
        <v>7</v>
      </c>
      <c r="I118" s="10">
        <v>1</v>
      </c>
    </row>
    <row r="119" spans="1:9">
      <c r="A119" s="10">
        <v>118</v>
      </c>
      <c r="B119" s="10">
        <v>1</v>
      </c>
      <c r="C119" s="8" t="s">
        <v>11</v>
      </c>
      <c r="D119" s="10" t="s">
        <v>9</v>
      </c>
      <c r="E119" s="10">
        <v>33</v>
      </c>
      <c r="F119" s="9">
        <v>3.3</v>
      </c>
      <c r="G119" s="29">
        <v>3.4</v>
      </c>
      <c r="H119" s="10">
        <v>7</v>
      </c>
      <c r="I119" s="10">
        <v>1</v>
      </c>
    </row>
    <row r="120" spans="1:9">
      <c r="A120" s="10">
        <v>120</v>
      </c>
      <c r="B120" s="10">
        <v>0</v>
      </c>
      <c r="C120" s="8" t="s">
        <v>3</v>
      </c>
      <c r="D120" s="10" t="s">
        <v>9</v>
      </c>
      <c r="E120" s="10">
        <v>47</v>
      </c>
      <c r="F120" s="9">
        <v>3.85</v>
      </c>
      <c r="G120" s="29">
        <v>3.6</v>
      </c>
      <c r="H120" s="10">
        <v>9</v>
      </c>
      <c r="I120" s="10">
        <v>1</v>
      </c>
    </row>
    <row r="121" spans="1:9">
      <c r="A121" s="10">
        <v>121</v>
      </c>
      <c r="B121" s="10">
        <v>1</v>
      </c>
      <c r="C121" s="8" t="s">
        <v>3</v>
      </c>
      <c r="D121" s="10" t="s">
        <v>9</v>
      </c>
      <c r="E121" s="10">
        <v>35</v>
      </c>
      <c r="F121" s="9">
        <v>3.25</v>
      </c>
      <c r="G121" s="29">
        <v>3.26</v>
      </c>
      <c r="H121" s="10">
        <v>7</v>
      </c>
      <c r="I121" s="10">
        <v>1</v>
      </c>
    </row>
    <row r="122" spans="1:9">
      <c r="A122" s="10">
        <v>121</v>
      </c>
      <c r="B122" s="10">
        <v>0</v>
      </c>
      <c r="C122" s="8" t="s">
        <v>11</v>
      </c>
      <c r="D122" s="10" t="s">
        <v>9</v>
      </c>
      <c r="E122" s="10">
        <v>30</v>
      </c>
      <c r="F122" s="9">
        <v>3.85</v>
      </c>
      <c r="G122" s="29">
        <v>3.88</v>
      </c>
      <c r="H122" s="10">
        <v>9</v>
      </c>
      <c r="I122" s="10">
        <v>1</v>
      </c>
    </row>
    <row r="123" spans="1:9">
      <c r="A123" s="10">
        <v>122</v>
      </c>
      <c r="B123" s="10">
        <v>1</v>
      </c>
      <c r="C123" s="8" t="s">
        <v>11</v>
      </c>
      <c r="D123" s="10" t="s">
        <v>9</v>
      </c>
      <c r="E123" s="10">
        <v>42</v>
      </c>
      <c r="F123" s="9">
        <v>3.6</v>
      </c>
      <c r="G123" s="29">
        <v>3.87</v>
      </c>
      <c r="H123" s="10">
        <v>8</v>
      </c>
      <c r="I123" s="10">
        <v>1</v>
      </c>
    </row>
    <row r="124" spans="1:9">
      <c r="A124" s="10">
        <v>123</v>
      </c>
      <c r="B124" s="10">
        <v>0</v>
      </c>
      <c r="C124" s="8" t="s">
        <v>11</v>
      </c>
      <c r="D124" s="10" t="s">
        <v>9</v>
      </c>
      <c r="E124" s="10">
        <v>42</v>
      </c>
      <c r="F124" s="9">
        <v>3.95</v>
      </c>
      <c r="G124" s="29">
        <v>3.92</v>
      </c>
      <c r="H124" s="10">
        <v>10</v>
      </c>
      <c r="I124" s="10">
        <v>1</v>
      </c>
    </row>
    <row r="125" spans="1:9">
      <c r="A125" s="10">
        <v>124</v>
      </c>
      <c r="B125" s="10">
        <v>0</v>
      </c>
      <c r="C125" s="8" t="s">
        <v>11</v>
      </c>
      <c r="D125" s="10" t="s">
        <v>9</v>
      </c>
      <c r="E125" s="10">
        <v>43</v>
      </c>
      <c r="F125" s="9">
        <v>3.95</v>
      </c>
      <c r="G125" s="29">
        <v>3.93</v>
      </c>
      <c r="H125" s="10">
        <v>10</v>
      </c>
      <c r="I125" s="10">
        <v>1</v>
      </c>
    </row>
    <row r="126" spans="1:9">
      <c r="A126" s="10">
        <v>125</v>
      </c>
      <c r="B126" s="10">
        <v>0</v>
      </c>
      <c r="C126" s="8" t="s">
        <v>4</v>
      </c>
      <c r="D126" s="10" t="s">
        <v>7</v>
      </c>
      <c r="E126" s="10">
        <v>53</v>
      </c>
      <c r="F126" s="9">
        <v>3.98</v>
      </c>
      <c r="G126" s="29">
        <v>3.94</v>
      </c>
      <c r="H126" s="10">
        <v>10</v>
      </c>
      <c r="I126" s="10">
        <v>0</v>
      </c>
    </row>
    <row r="127" spans="1:9">
      <c r="A127" s="10">
        <v>126</v>
      </c>
      <c r="B127" s="10">
        <v>1</v>
      </c>
      <c r="C127" s="8" t="s">
        <v>11</v>
      </c>
      <c r="D127" s="10" t="s">
        <v>9</v>
      </c>
      <c r="E127" s="10">
        <v>50</v>
      </c>
      <c r="F127" s="9">
        <v>3.25</v>
      </c>
      <c r="G127" s="29">
        <v>3.36</v>
      </c>
      <c r="H127" s="10">
        <v>7</v>
      </c>
      <c r="I127" s="10">
        <v>1</v>
      </c>
    </row>
    <row r="128" spans="1:9">
      <c r="A128" s="10">
        <v>127</v>
      </c>
      <c r="B128" s="10">
        <v>1</v>
      </c>
      <c r="C128" s="8" t="s">
        <v>11</v>
      </c>
      <c r="D128" s="10" t="s">
        <v>9</v>
      </c>
      <c r="E128" s="10">
        <v>50</v>
      </c>
      <c r="F128" s="9">
        <v>3.5</v>
      </c>
      <c r="G128" s="29">
        <v>3.78</v>
      </c>
      <c r="H128" s="10">
        <v>8</v>
      </c>
      <c r="I128" s="10">
        <v>1</v>
      </c>
    </row>
    <row r="129" spans="1:9">
      <c r="A129" s="10">
        <v>128</v>
      </c>
      <c r="B129" s="10">
        <v>0</v>
      </c>
      <c r="C129" s="8" t="s">
        <v>11</v>
      </c>
      <c r="D129" s="10" t="s">
        <v>9</v>
      </c>
      <c r="E129" s="10">
        <v>47</v>
      </c>
      <c r="F129" s="9">
        <v>3.75</v>
      </c>
      <c r="G129" s="29">
        <v>3.9</v>
      </c>
      <c r="H129" s="10">
        <v>9</v>
      </c>
      <c r="I129" s="10">
        <v>1</v>
      </c>
    </row>
    <row r="130" spans="1:9">
      <c r="A130" s="10">
        <v>129</v>
      </c>
      <c r="B130" s="10">
        <v>0</v>
      </c>
      <c r="C130" s="8" t="s">
        <v>11</v>
      </c>
      <c r="D130" s="10" t="s">
        <v>9</v>
      </c>
      <c r="E130" s="10">
        <v>48</v>
      </c>
      <c r="F130" s="9">
        <v>3.45</v>
      </c>
      <c r="G130" s="29">
        <v>3.53</v>
      </c>
      <c r="H130" s="10">
        <v>8</v>
      </c>
      <c r="I130" s="10">
        <v>1</v>
      </c>
    </row>
    <row r="131" spans="1:9">
      <c r="A131" s="10">
        <v>130</v>
      </c>
      <c r="B131" s="10">
        <v>0</v>
      </c>
      <c r="C131" s="8" t="s">
        <v>11</v>
      </c>
      <c r="D131" s="10" t="s">
        <v>9</v>
      </c>
      <c r="E131" s="10">
        <v>48</v>
      </c>
      <c r="F131" s="9">
        <v>3.65</v>
      </c>
      <c r="G131" s="29">
        <v>3.78</v>
      </c>
      <c r="H131" s="10">
        <v>8</v>
      </c>
      <c r="I131" s="10">
        <v>1</v>
      </c>
    </row>
    <row r="132" spans="1:9">
      <c r="A132" s="10">
        <v>131</v>
      </c>
      <c r="B132" s="10">
        <v>1</v>
      </c>
      <c r="C132" s="8" t="s">
        <v>11</v>
      </c>
      <c r="D132" s="10" t="s">
        <v>9</v>
      </c>
      <c r="E132" s="10">
        <v>53</v>
      </c>
      <c r="F132" s="9">
        <v>3.3</v>
      </c>
      <c r="G132" s="29">
        <v>3.24</v>
      </c>
      <c r="H132" s="10">
        <v>7</v>
      </c>
      <c r="I132" s="10">
        <v>1</v>
      </c>
    </row>
    <row r="133" spans="1:9">
      <c r="A133" s="10">
        <v>132</v>
      </c>
      <c r="B133" s="10">
        <v>1</v>
      </c>
      <c r="C133" s="8" t="s">
        <v>11</v>
      </c>
      <c r="D133" s="10" t="s">
        <v>9</v>
      </c>
      <c r="E133" s="10">
        <v>53</v>
      </c>
      <c r="F133" s="9">
        <v>3.9</v>
      </c>
      <c r="G133" s="29">
        <v>3.96</v>
      </c>
      <c r="H133" s="10">
        <v>9</v>
      </c>
      <c r="I133" s="10">
        <v>1</v>
      </c>
    </row>
    <row r="134" spans="1:9">
      <c r="A134" s="10">
        <v>133</v>
      </c>
      <c r="B134" s="10">
        <v>1</v>
      </c>
      <c r="C134" s="8" t="s">
        <v>11</v>
      </c>
      <c r="D134" s="10" t="s">
        <v>9</v>
      </c>
      <c r="E134" s="10">
        <v>55</v>
      </c>
      <c r="F134" s="9">
        <v>3.35</v>
      </c>
      <c r="G134" s="29">
        <v>3.66</v>
      </c>
      <c r="H134" s="10">
        <v>7</v>
      </c>
      <c r="I134" s="10">
        <v>1</v>
      </c>
    </row>
    <row r="135" spans="1:9">
      <c r="A135" s="10">
        <v>134</v>
      </c>
      <c r="B135" s="10">
        <v>1</v>
      </c>
      <c r="C135" s="8" t="s">
        <v>11</v>
      </c>
      <c r="D135" s="10" t="s">
        <v>9</v>
      </c>
      <c r="E135" s="10">
        <v>56</v>
      </c>
      <c r="F135" s="9">
        <v>3.55</v>
      </c>
      <c r="G135" s="29">
        <v>3.47</v>
      </c>
      <c r="H135" s="10">
        <v>8</v>
      </c>
      <c r="I135" s="10">
        <v>1</v>
      </c>
    </row>
    <row r="136" spans="1:9">
      <c r="A136" s="10">
        <v>135</v>
      </c>
      <c r="B136" s="10">
        <v>1</v>
      </c>
      <c r="C136" s="8" t="s">
        <v>4</v>
      </c>
      <c r="D136" s="10" t="s">
        <v>7</v>
      </c>
      <c r="E136" s="10">
        <v>38</v>
      </c>
      <c r="F136" s="9">
        <v>3.05</v>
      </c>
      <c r="G136" s="29">
        <v>3.04</v>
      </c>
      <c r="H136" s="10">
        <v>4</v>
      </c>
      <c r="I136" s="10">
        <v>0</v>
      </c>
    </row>
    <row r="137" spans="1:9">
      <c r="A137" s="10">
        <v>136</v>
      </c>
      <c r="B137" s="10">
        <v>0</v>
      </c>
      <c r="C137" s="8" t="s">
        <v>3</v>
      </c>
      <c r="D137" s="10" t="s">
        <v>9</v>
      </c>
      <c r="E137" s="10">
        <v>30</v>
      </c>
      <c r="F137" s="9">
        <v>3.65</v>
      </c>
      <c r="G137" s="29">
        <v>3.86</v>
      </c>
      <c r="H137" s="10">
        <v>8</v>
      </c>
      <c r="I137" s="10">
        <v>1</v>
      </c>
    </row>
    <row r="138" spans="1:9">
      <c r="A138" s="10">
        <v>137</v>
      </c>
      <c r="B138" s="10">
        <v>0</v>
      </c>
      <c r="C138" s="8" t="s">
        <v>3</v>
      </c>
      <c r="D138" s="10" t="s">
        <v>9</v>
      </c>
      <c r="E138" s="10">
        <v>34</v>
      </c>
      <c r="F138" s="9">
        <v>3.75</v>
      </c>
      <c r="G138" s="29">
        <v>3.98</v>
      </c>
      <c r="H138" s="10">
        <v>9</v>
      </c>
      <c r="I138" s="10">
        <v>1</v>
      </c>
    </row>
    <row r="139" spans="1:9">
      <c r="A139" s="10">
        <v>138</v>
      </c>
      <c r="B139" s="10">
        <v>1</v>
      </c>
      <c r="C139" s="8" t="s">
        <v>3</v>
      </c>
      <c r="D139" s="10" t="s">
        <v>8</v>
      </c>
      <c r="E139" s="10">
        <v>42</v>
      </c>
      <c r="F139" s="9">
        <v>3.05</v>
      </c>
      <c r="G139" s="29">
        <v>3.05</v>
      </c>
      <c r="H139" s="10">
        <v>5</v>
      </c>
      <c r="I139" s="10">
        <v>0</v>
      </c>
    </row>
    <row r="140" spans="1:9">
      <c r="A140" s="10">
        <v>139</v>
      </c>
      <c r="B140" s="10">
        <v>0</v>
      </c>
      <c r="C140" s="8" t="s">
        <v>3</v>
      </c>
      <c r="D140" s="10" t="s">
        <v>8</v>
      </c>
      <c r="E140" s="10">
        <v>28</v>
      </c>
      <c r="F140" s="9">
        <v>3.95</v>
      </c>
      <c r="G140" s="29">
        <v>3.23</v>
      </c>
      <c r="H140" s="10">
        <v>10</v>
      </c>
      <c r="I140" s="10">
        <v>0</v>
      </c>
    </row>
    <row r="141" spans="1:9">
      <c r="A141" s="10">
        <v>140</v>
      </c>
      <c r="B141" s="10">
        <v>1</v>
      </c>
      <c r="C141" s="8" t="s">
        <v>3</v>
      </c>
      <c r="D141" s="10" t="s">
        <v>8</v>
      </c>
      <c r="E141" s="10">
        <v>43</v>
      </c>
      <c r="F141" s="9">
        <v>3.5</v>
      </c>
      <c r="G141" s="29">
        <v>3.5</v>
      </c>
      <c r="H141" s="10">
        <v>8</v>
      </c>
      <c r="I141" s="10">
        <v>0</v>
      </c>
    </row>
    <row r="142" spans="1:9">
      <c r="A142" s="10">
        <v>141</v>
      </c>
      <c r="B142" s="10">
        <v>1</v>
      </c>
      <c r="C142" s="8" t="s">
        <v>3</v>
      </c>
      <c r="D142" s="10" t="s">
        <v>8</v>
      </c>
      <c r="E142" s="10">
        <v>45</v>
      </c>
      <c r="F142" s="9">
        <v>3.4</v>
      </c>
      <c r="G142" s="29">
        <v>3.27</v>
      </c>
      <c r="H142" s="10">
        <v>8</v>
      </c>
      <c r="I142" s="10">
        <v>0</v>
      </c>
    </row>
    <row r="143" spans="1:9">
      <c r="A143" s="10">
        <v>142</v>
      </c>
      <c r="B143" s="10">
        <v>0</v>
      </c>
      <c r="C143" s="8" t="s">
        <v>3</v>
      </c>
      <c r="D143" s="10" t="s">
        <v>8</v>
      </c>
      <c r="E143" s="10">
        <v>46</v>
      </c>
      <c r="F143" s="9">
        <v>3.2</v>
      </c>
      <c r="G143" s="29">
        <v>3.35</v>
      </c>
      <c r="H143" s="10">
        <v>7</v>
      </c>
      <c r="I143" s="10">
        <v>0</v>
      </c>
    </row>
    <row r="144" spans="1:9">
      <c r="A144" s="10">
        <v>143</v>
      </c>
      <c r="B144" s="10">
        <v>0</v>
      </c>
      <c r="C144" s="8" t="s">
        <v>3</v>
      </c>
      <c r="D144" s="10" t="s">
        <v>8</v>
      </c>
      <c r="E144" s="10">
        <v>46</v>
      </c>
      <c r="F144" s="9">
        <v>3.9</v>
      </c>
      <c r="G144" s="29">
        <v>3.84</v>
      </c>
      <c r="H144" s="10">
        <v>9</v>
      </c>
      <c r="I144" s="10">
        <v>0</v>
      </c>
    </row>
    <row r="145" spans="1:9">
      <c r="A145" s="10">
        <v>144</v>
      </c>
      <c r="B145" s="10">
        <v>0</v>
      </c>
      <c r="C145" s="8" t="s">
        <v>3</v>
      </c>
      <c r="D145" s="10" t="s">
        <v>8</v>
      </c>
      <c r="E145" s="10">
        <v>46</v>
      </c>
      <c r="F145" s="9">
        <v>3.55</v>
      </c>
      <c r="G145" s="29">
        <v>3.86</v>
      </c>
      <c r="H145" s="10">
        <v>8</v>
      </c>
      <c r="I145" s="10">
        <v>0</v>
      </c>
    </row>
    <row r="146" spans="1:9">
      <c r="A146" s="10">
        <v>145</v>
      </c>
      <c r="B146" s="10">
        <v>1</v>
      </c>
      <c r="C146" s="8" t="s">
        <v>3</v>
      </c>
      <c r="D146" s="10" t="s">
        <v>9</v>
      </c>
      <c r="E146" s="10">
        <v>41</v>
      </c>
      <c r="F146" s="9">
        <v>3.9</v>
      </c>
      <c r="G146" s="29">
        <v>3.92</v>
      </c>
      <c r="H146" s="10">
        <v>9</v>
      </c>
      <c r="I146" s="10">
        <v>1</v>
      </c>
    </row>
    <row r="147" spans="1:9">
      <c r="A147" s="10">
        <v>146</v>
      </c>
      <c r="B147" s="10">
        <v>1</v>
      </c>
      <c r="C147" s="8" t="s">
        <v>3</v>
      </c>
      <c r="D147" s="10" t="s">
        <v>9</v>
      </c>
      <c r="E147" s="10">
        <v>42</v>
      </c>
      <c r="F147" s="9">
        <v>3.75</v>
      </c>
      <c r="G147" s="29">
        <v>3.73</v>
      </c>
      <c r="H147" s="10">
        <v>9</v>
      </c>
      <c r="I147" s="10">
        <v>1</v>
      </c>
    </row>
    <row r="148" spans="1:9">
      <c r="A148" s="10">
        <v>147</v>
      </c>
      <c r="B148" s="10">
        <v>0</v>
      </c>
      <c r="C148" s="8" t="s">
        <v>3</v>
      </c>
      <c r="D148" s="10" t="s">
        <v>8</v>
      </c>
      <c r="E148" s="10">
        <v>48</v>
      </c>
      <c r="F148" s="9">
        <v>3.9</v>
      </c>
      <c r="G148" s="29">
        <v>3.84</v>
      </c>
      <c r="H148" s="10">
        <v>9</v>
      </c>
      <c r="I148" s="10">
        <v>0</v>
      </c>
    </row>
    <row r="149" spans="1:9">
      <c r="A149" s="10">
        <v>148</v>
      </c>
      <c r="B149" s="10">
        <v>1</v>
      </c>
      <c r="C149" s="8" t="s">
        <v>5</v>
      </c>
      <c r="D149" s="10" t="s">
        <v>8</v>
      </c>
      <c r="E149" s="10">
        <v>42</v>
      </c>
      <c r="F149" s="9">
        <v>3.55</v>
      </c>
      <c r="G149" s="29">
        <v>3.55</v>
      </c>
      <c r="H149" s="10">
        <v>8</v>
      </c>
      <c r="I149" s="10">
        <v>0</v>
      </c>
    </row>
    <row r="150" spans="1:9">
      <c r="A150" s="10">
        <v>149</v>
      </c>
      <c r="B150" s="10">
        <v>1</v>
      </c>
      <c r="C150" s="8" t="s">
        <v>5</v>
      </c>
      <c r="D150" s="10" t="s">
        <v>8</v>
      </c>
      <c r="E150" s="10">
        <v>34</v>
      </c>
      <c r="F150" s="9">
        <v>3.25</v>
      </c>
      <c r="G150" s="29">
        <v>3.45</v>
      </c>
      <c r="H150" s="10">
        <v>7</v>
      </c>
      <c r="I150" s="10">
        <v>0</v>
      </c>
    </row>
    <row r="151" spans="1:9">
      <c r="A151" s="10">
        <v>150</v>
      </c>
      <c r="B151" s="10">
        <v>1</v>
      </c>
      <c r="C151" s="8" t="s">
        <v>5</v>
      </c>
      <c r="D151" s="10" t="s">
        <v>8</v>
      </c>
      <c r="E151" s="10">
        <v>48</v>
      </c>
      <c r="F151" s="9">
        <v>3.25</v>
      </c>
      <c r="G151" s="29">
        <v>3.25</v>
      </c>
      <c r="H151" s="10">
        <v>7</v>
      </c>
      <c r="I151" s="10">
        <v>0</v>
      </c>
    </row>
    <row r="152" spans="1:9">
      <c r="A152" s="10">
        <v>151</v>
      </c>
      <c r="B152" s="10">
        <v>0</v>
      </c>
      <c r="C152" s="8" t="s">
        <v>3</v>
      </c>
      <c r="D152" s="10" t="s">
        <v>8</v>
      </c>
      <c r="E152" s="10">
        <v>53</v>
      </c>
      <c r="F152" s="9">
        <v>3.2</v>
      </c>
      <c r="G152" s="29">
        <v>3.23</v>
      </c>
      <c r="H152" s="10">
        <v>7</v>
      </c>
      <c r="I152" s="10">
        <v>0</v>
      </c>
    </row>
    <row r="153" spans="1:9">
      <c r="A153" s="10">
        <v>152</v>
      </c>
      <c r="B153" s="10">
        <v>0</v>
      </c>
      <c r="C153" s="8" t="s">
        <v>3</v>
      </c>
      <c r="D153" s="10" t="s">
        <v>8</v>
      </c>
      <c r="E153" s="10">
        <v>53</v>
      </c>
      <c r="F153" s="9">
        <v>3.95</v>
      </c>
      <c r="G153" s="29">
        <v>3.85</v>
      </c>
      <c r="H153" s="10">
        <v>10</v>
      </c>
      <c r="I153" s="10">
        <v>0</v>
      </c>
    </row>
    <row r="154" spans="1:9">
      <c r="A154" s="10">
        <v>153</v>
      </c>
      <c r="B154" s="10">
        <v>0</v>
      </c>
      <c r="C154" s="8" t="s">
        <v>5</v>
      </c>
      <c r="D154" s="10" t="s">
        <v>8</v>
      </c>
      <c r="E154" s="10">
        <v>31</v>
      </c>
      <c r="F154" s="9">
        <v>3.2</v>
      </c>
      <c r="G154" s="29">
        <v>3.44</v>
      </c>
      <c r="H154" s="10">
        <v>7</v>
      </c>
      <c r="I154" s="10">
        <v>0</v>
      </c>
    </row>
    <row r="155" spans="1:9">
      <c r="A155" s="10">
        <v>154</v>
      </c>
      <c r="B155" s="10">
        <v>0</v>
      </c>
      <c r="C155" s="8" t="s">
        <v>5</v>
      </c>
      <c r="D155" s="10" t="s">
        <v>8</v>
      </c>
      <c r="E155" s="10">
        <v>34</v>
      </c>
      <c r="F155" s="9">
        <v>3.8</v>
      </c>
      <c r="G155" s="29">
        <v>3.98</v>
      </c>
      <c r="H155" s="10">
        <v>11</v>
      </c>
      <c r="I155" s="10">
        <v>0</v>
      </c>
    </row>
    <row r="156" spans="1:9">
      <c r="A156" s="10">
        <v>155</v>
      </c>
      <c r="B156" s="10">
        <v>0</v>
      </c>
      <c r="C156" s="8" t="s">
        <v>5</v>
      </c>
      <c r="D156" s="10" t="s">
        <v>8</v>
      </c>
      <c r="E156" s="10">
        <v>34</v>
      </c>
      <c r="F156" s="9">
        <v>3.35</v>
      </c>
      <c r="G156" s="29">
        <v>3.27</v>
      </c>
      <c r="H156" s="10">
        <v>7</v>
      </c>
      <c r="I156" s="10">
        <v>0</v>
      </c>
    </row>
    <row r="157" spans="1:9">
      <c r="A157" s="10">
        <v>156</v>
      </c>
      <c r="B157" s="10">
        <v>0</v>
      </c>
      <c r="C157" s="8" t="s">
        <v>5</v>
      </c>
      <c r="D157" s="10" t="s">
        <v>8</v>
      </c>
      <c r="E157" s="10">
        <v>36</v>
      </c>
      <c r="F157" s="9">
        <v>3.6</v>
      </c>
      <c r="G157" s="29">
        <v>3.75</v>
      </c>
      <c r="H157" s="10">
        <v>8</v>
      </c>
      <c r="I157" s="10">
        <v>0</v>
      </c>
    </row>
    <row r="158" spans="1:9">
      <c r="A158" s="10">
        <v>157</v>
      </c>
      <c r="B158" s="10">
        <v>1</v>
      </c>
      <c r="C158" s="8" t="s">
        <v>5</v>
      </c>
      <c r="D158" s="10" t="s">
        <v>8</v>
      </c>
      <c r="E158" s="10">
        <v>52</v>
      </c>
      <c r="F158" s="9">
        <v>3.5</v>
      </c>
      <c r="G158" s="29">
        <v>3.44</v>
      </c>
      <c r="H158" s="10">
        <v>8</v>
      </c>
      <c r="I158" s="10">
        <v>0</v>
      </c>
    </row>
    <row r="159" spans="1:9">
      <c r="A159" s="10">
        <v>158</v>
      </c>
      <c r="B159" s="10">
        <v>1</v>
      </c>
      <c r="C159" s="8" t="s">
        <v>5</v>
      </c>
      <c r="D159" s="10" t="s">
        <v>8</v>
      </c>
      <c r="E159" s="10">
        <v>53</v>
      </c>
      <c r="F159" s="9">
        <v>3.5</v>
      </c>
      <c r="G159" s="29">
        <v>3.48</v>
      </c>
      <c r="H159" s="10">
        <v>10</v>
      </c>
      <c r="I159" s="10">
        <v>0</v>
      </c>
    </row>
    <row r="160" spans="1:9">
      <c r="A160" s="10">
        <v>159</v>
      </c>
      <c r="B160" s="10">
        <v>1</v>
      </c>
      <c r="C160" s="8" t="s">
        <v>5</v>
      </c>
      <c r="D160" s="10" t="s">
        <v>8</v>
      </c>
      <c r="E160" s="10">
        <v>53</v>
      </c>
      <c r="F160" s="9">
        <v>3.4</v>
      </c>
      <c r="G160" s="29">
        <v>3.62</v>
      </c>
      <c r="H160" s="10">
        <v>8</v>
      </c>
      <c r="I160" s="10">
        <v>0</v>
      </c>
    </row>
    <row r="161" spans="1:9">
      <c r="A161" s="10">
        <v>160</v>
      </c>
      <c r="B161" s="10">
        <v>0</v>
      </c>
      <c r="C161" s="8" t="s">
        <v>3</v>
      </c>
      <c r="D161" s="10" t="s">
        <v>9</v>
      </c>
      <c r="E161" s="10">
        <v>45</v>
      </c>
      <c r="F161" s="9">
        <v>3.2</v>
      </c>
      <c r="G161" s="29">
        <v>3.44</v>
      </c>
      <c r="H161" s="10">
        <v>7</v>
      </c>
      <c r="I161" s="10">
        <v>1</v>
      </c>
    </row>
    <row r="162" spans="1:9">
      <c r="A162" s="10">
        <v>161</v>
      </c>
      <c r="B162" s="10">
        <v>1</v>
      </c>
      <c r="C162" s="8" t="s">
        <v>3</v>
      </c>
      <c r="D162" s="10" t="s">
        <v>9</v>
      </c>
      <c r="E162" s="10">
        <v>34</v>
      </c>
      <c r="F162" s="9">
        <v>3.6</v>
      </c>
      <c r="G162" s="29">
        <v>3.81</v>
      </c>
      <c r="H162" s="10">
        <v>8</v>
      </c>
      <c r="I162" s="10">
        <v>1</v>
      </c>
    </row>
    <row r="163" spans="1:9">
      <c r="A163" s="10">
        <v>162</v>
      </c>
      <c r="B163" s="10">
        <v>0</v>
      </c>
      <c r="C163" s="8" t="s">
        <v>5</v>
      </c>
      <c r="D163" s="10" t="s">
        <v>8</v>
      </c>
      <c r="E163" s="10">
        <v>44</v>
      </c>
      <c r="F163" s="9">
        <v>3.45</v>
      </c>
      <c r="G163" s="29">
        <v>3.78</v>
      </c>
      <c r="H163" s="10">
        <v>8</v>
      </c>
      <c r="I163" s="10">
        <v>0</v>
      </c>
    </row>
    <row r="164" spans="1:9">
      <c r="A164" s="10">
        <v>163</v>
      </c>
      <c r="B164" s="10">
        <v>1</v>
      </c>
      <c r="C164" s="8" t="s">
        <v>3</v>
      </c>
      <c r="D164" s="10" t="s">
        <v>9</v>
      </c>
      <c r="E164" s="10">
        <v>44</v>
      </c>
      <c r="F164" s="9">
        <v>3.05</v>
      </c>
      <c r="G164" s="29">
        <v>3.05</v>
      </c>
      <c r="H164" s="10">
        <v>4</v>
      </c>
      <c r="I164" s="10">
        <v>1</v>
      </c>
    </row>
    <row r="165" spans="1:9">
      <c r="A165" s="10">
        <v>164</v>
      </c>
      <c r="B165" s="10">
        <v>0</v>
      </c>
      <c r="C165" s="8" t="s">
        <v>5</v>
      </c>
      <c r="D165" s="10" t="s">
        <v>9</v>
      </c>
      <c r="E165" s="10">
        <v>36</v>
      </c>
      <c r="F165" s="9">
        <v>3.74</v>
      </c>
      <c r="G165" s="29">
        <v>3.68</v>
      </c>
      <c r="H165" s="10">
        <v>10</v>
      </c>
      <c r="I165" s="10">
        <v>1</v>
      </c>
    </row>
    <row r="166" spans="1:9">
      <c r="A166" s="10">
        <v>165</v>
      </c>
      <c r="B166" s="10">
        <v>0</v>
      </c>
      <c r="C166" s="8" t="s">
        <v>5</v>
      </c>
      <c r="D166" s="10" t="s">
        <v>9</v>
      </c>
      <c r="E166" s="10">
        <v>36</v>
      </c>
      <c r="F166" s="9">
        <v>3.25</v>
      </c>
      <c r="G166" s="29">
        <v>3.43</v>
      </c>
      <c r="H166" s="10">
        <v>7</v>
      </c>
      <c r="I166" s="10">
        <v>1</v>
      </c>
    </row>
    <row r="167" spans="1:9">
      <c r="A167" s="10">
        <v>166</v>
      </c>
      <c r="B167" s="10">
        <v>0</v>
      </c>
      <c r="C167" s="8" t="s">
        <v>5</v>
      </c>
      <c r="D167" s="10" t="s">
        <v>8</v>
      </c>
      <c r="E167" s="10">
        <v>52</v>
      </c>
      <c r="F167" s="9">
        <v>3.45</v>
      </c>
      <c r="G167" s="29">
        <v>3.59</v>
      </c>
      <c r="H167" s="10">
        <v>8</v>
      </c>
      <c r="I167" s="10">
        <v>0</v>
      </c>
    </row>
    <row r="168" spans="1:9">
      <c r="A168" s="10">
        <v>167</v>
      </c>
      <c r="B168" s="10">
        <v>1</v>
      </c>
      <c r="C168" s="8" t="s">
        <v>4</v>
      </c>
      <c r="D168" s="10" t="s">
        <v>8</v>
      </c>
      <c r="E168" s="10">
        <v>37</v>
      </c>
      <c r="F168" s="9">
        <v>3.05</v>
      </c>
      <c r="G168" s="29">
        <v>3.06</v>
      </c>
      <c r="H168" s="10">
        <v>4</v>
      </c>
      <c r="I168" s="10">
        <v>0</v>
      </c>
    </row>
    <row r="169" spans="1:9">
      <c r="A169" s="10">
        <v>168</v>
      </c>
      <c r="B169" s="10">
        <v>0</v>
      </c>
      <c r="C169" s="8" t="s">
        <v>3</v>
      </c>
      <c r="D169" s="10" t="s">
        <v>9</v>
      </c>
      <c r="E169" s="10">
        <v>48</v>
      </c>
      <c r="F169" s="9">
        <v>3.7</v>
      </c>
      <c r="G169" s="29">
        <v>3.87</v>
      </c>
      <c r="H169" s="10">
        <v>9</v>
      </c>
      <c r="I169" s="10">
        <v>1</v>
      </c>
    </row>
    <row r="170" spans="1:9">
      <c r="A170" s="10">
        <v>169</v>
      </c>
      <c r="B170" s="10">
        <v>0</v>
      </c>
      <c r="C170" s="8" t="s">
        <v>3</v>
      </c>
      <c r="D170" s="10" t="s">
        <v>9</v>
      </c>
      <c r="E170" s="10">
        <v>49</v>
      </c>
      <c r="F170" s="9">
        <v>3.9</v>
      </c>
      <c r="G170" s="29">
        <v>3.81</v>
      </c>
      <c r="H170" s="10">
        <v>9</v>
      </c>
      <c r="I170" s="10">
        <v>1</v>
      </c>
    </row>
    <row r="171" spans="1:9">
      <c r="A171" s="10">
        <v>170</v>
      </c>
      <c r="B171" s="10">
        <v>1</v>
      </c>
      <c r="C171" s="8" t="s">
        <v>11</v>
      </c>
      <c r="D171" s="10" t="s">
        <v>8</v>
      </c>
      <c r="E171" s="10">
        <v>37</v>
      </c>
      <c r="F171" s="9">
        <v>3.45</v>
      </c>
      <c r="G171" s="29">
        <v>3.53</v>
      </c>
      <c r="H171" s="10">
        <v>8</v>
      </c>
      <c r="I171" s="10">
        <v>0</v>
      </c>
    </row>
    <row r="172" spans="1:9">
      <c r="A172" s="10">
        <v>171</v>
      </c>
      <c r="B172" s="10">
        <v>1</v>
      </c>
      <c r="C172" s="8" t="s">
        <v>11</v>
      </c>
      <c r="D172" s="10" t="s">
        <v>8</v>
      </c>
      <c r="E172" s="10">
        <v>43</v>
      </c>
      <c r="F172" s="9">
        <v>3.9</v>
      </c>
      <c r="G172" s="29">
        <v>3.99</v>
      </c>
      <c r="H172" s="10">
        <v>9</v>
      </c>
      <c r="I172" s="10">
        <v>0</v>
      </c>
    </row>
    <row r="173" spans="1:9">
      <c r="A173" s="10">
        <v>172</v>
      </c>
      <c r="B173" s="10">
        <v>1</v>
      </c>
      <c r="C173" s="8" t="s">
        <v>11</v>
      </c>
      <c r="D173" s="10" t="s">
        <v>8</v>
      </c>
      <c r="E173" s="10">
        <v>54</v>
      </c>
      <c r="F173" s="9">
        <v>3.5</v>
      </c>
      <c r="G173" s="29">
        <v>3.39</v>
      </c>
      <c r="H173" s="10">
        <v>8</v>
      </c>
      <c r="I173" s="10">
        <v>0</v>
      </c>
    </row>
    <row r="174" spans="1:9">
      <c r="A174" s="10">
        <v>173</v>
      </c>
      <c r="B174" s="10">
        <v>1</v>
      </c>
      <c r="C174" s="8" t="s">
        <v>11</v>
      </c>
      <c r="D174" s="10" t="s">
        <v>8</v>
      </c>
      <c r="E174" s="10">
        <v>56</v>
      </c>
      <c r="F174" s="9">
        <v>3.4</v>
      </c>
      <c r="G174" s="29">
        <v>3.55</v>
      </c>
      <c r="H174" s="10">
        <v>8</v>
      </c>
      <c r="I174" s="10">
        <v>0</v>
      </c>
    </row>
    <row r="175" spans="1:9">
      <c r="A175" s="10">
        <v>174</v>
      </c>
      <c r="B175" s="10">
        <v>1</v>
      </c>
      <c r="C175" s="8" t="s">
        <v>3</v>
      </c>
      <c r="D175" s="10" t="s">
        <v>7</v>
      </c>
      <c r="E175" s="10">
        <v>30</v>
      </c>
      <c r="F175" s="9">
        <v>3.2</v>
      </c>
      <c r="G175" s="29">
        <v>3.33</v>
      </c>
      <c r="H175" s="10">
        <v>7</v>
      </c>
      <c r="I175" s="10">
        <v>0</v>
      </c>
    </row>
    <row r="176" spans="1:9">
      <c r="A176" s="10">
        <v>175</v>
      </c>
      <c r="B176" s="10">
        <v>1</v>
      </c>
      <c r="C176" s="8" t="s">
        <v>3</v>
      </c>
      <c r="D176" s="10" t="s">
        <v>7</v>
      </c>
      <c r="E176" s="10">
        <v>43</v>
      </c>
      <c r="F176" s="9">
        <v>3.25</v>
      </c>
      <c r="G176" s="29">
        <v>3.25</v>
      </c>
      <c r="H176" s="10">
        <v>7</v>
      </c>
      <c r="I176" s="10">
        <v>0</v>
      </c>
    </row>
    <row r="177" spans="1:9">
      <c r="A177" s="10">
        <v>176</v>
      </c>
      <c r="B177" s="10">
        <v>1</v>
      </c>
      <c r="C177" s="8" t="s">
        <v>3</v>
      </c>
      <c r="D177" s="10" t="s">
        <v>7</v>
      </c>
      <c r="E177" s="10">
        <v>47</v>
      </c>
      <c r="F177" s="9">
        <v>3.15</v>
      </c>
      <c r="G177" s="29">
        <v>3.28</v>
      </c>
      <c r="H177" s="10">
        <v>7</v>
      </c>
      <c r="I177" s="10">
        <v>0</v>
      </c>
    </row>
    <row r="178" spans="1:9">
      <c r="A178" s="10">
        <v>177</v>
      </c>
      <c r="B178" s="10">
        <v>0</v>
      </c>
      <c r="C178" s="8" t="s">
        <v>4</v>
      </c>
      <c r="D178" s="10" t="s">
        <v>8</v>
      </c>
      <c r="E178" s="10">
        <v>27</v>
      </c>
      <c r="F178" s="9">
        <v>3.7</v>
      </c>
      <c r="G178" s="29">
        <v>3.78</v>
      </c>
      <c r="H178" s="10">
        <v>11</v>
      </c>
      <c r="I178" s="10">
        <v>0</v>
      </c>
    </row>
    <row r="179" spans="1:9">
      <c r="A179" s="10">
        <v>178</v>
      </c>
      <c r="B179" s="10">
        <v>0</v>
      </c>
      <c r="C179" s="8" t="s">
        <v>4</v>
      </c>
      <c r="D179" s="10" t="s">
        <v>8</v>
      </c>
      <c r="E179" s="10">
        <v>34</v>
      </c>
      <c r="F179" s="9">
        <v>3.95</v>
      </c>
      <c r="G179" s="29">
        <v>2.92</v>
      </c>
      <c r="H179" s="10">
        <v>10</v>
      </c>
      <c r="I179" s="10">
        <v>0</v>
      </c>
    </row>
    <row r="180" spans="1:9">
      <c r="A180" s="10">
        <v>179</v>
      </c>
      <c r="B180" s="10">
        <v>0</v>
      </c>
      <c r="C180" s="8" t="s">
        <v>4</v>
      </c>
      <c r="D180" s="10" t="s">
        <v>8</v>
      </c>
      <c r="E180" s="10">
        <v>36</v>
      </c>
      <c r="F180" s="9">
        <v>3.45</v>
      </c>
      <c r="G180" s="29">
        <v>3.54</v>
      </c>
      <c r="H180" s="10">
        <v>8</v>
      </c>
      <c r="I180" s="10">
        <v>0</v>
      </c>
    </row>
    <row r="181" spans="1:9">
      <c r="A181" s="10">
        <v>180</v>
      </c>
      <c r="B181" s="10">
        <v>0</v>
      </c>
      <c r="C181" s="8" t="s">
        <v>4</v>
      </c>
      <c r="D181" s="10" t="s">
        <v>8</v>
      </c>
      <c r="E181" s="10">
        <v>37</v>
      </c>
      <c r="F181" s="9">
        <v>3.35</v>
      </c>
      <c r="G181" s="29">
        <v>3.68</v>
      </c>
      <c r="H181" s="10">
        <v>7</v>
      </c>
      <c r="I181" s="10">
        <v>0</v>
      </c>
    </row>
    <row r="182" spans="1:9">
      <c r="A182" s="10">
        <v>181</v>
      </c>
      <c r="B182" s="10">
        <v>0</v>
      </c>
      <c r="C182" s="8" t="s">
        <v>4</v>
      </c>
      <c r="D182" s="10" t="s">
        <v>8</v>
      </c>
      <c r="E182" s="10">
        <v>45</v>
      </c>
      <c r="F182" s="9">
        <v>3.55</v>
      </c>
      <c r="G182" s="29">
        <v>3.49</v>
      </c>
      <c r="H182" s="10">
        <v>8</v>
      </c>
      <c r="I182" s="10">
        <v>0</v>
      </c>
    </row>
    <row r="183" spans="1:9">
      <c r="A183" s="10">
        <v>182</v>
      </c>
      <c r="B183" s="10">
        <v>1</v>
      </c>
      <c r="C183" s="8" t="s">
        <v>5</v>
      </c>
      <c r="D183" s="10" t="s">
        <v>7</v>
      </c>
      <c r="E183" s="10">
        <v>54</v>
      </c>
      <c r="F183" s="9">
        <v>3.05</v>
      </c>
      <c r="G183" s="29">
        <v>3.09</v>
      </c>
      <c r="H183" s="10">
        <v>5</v>
      </c>
      <c r="I183" s="10">
        <v>0</v>
      </c>
    </row>
    <row r="184" spans="1:9">
      <c r="A184" s="10">
        <v>183</v>
      </c>
      <c r="B184" s="10">
        <v>0</v>
      </c>
      <c r="C184" s="8" t="s">
        <v>11</v>
      </c>
      <c r="D184" s="10" t="s">
        <v>8</v>
      </c>
      <c r="E184" s="10">
        <v>31</v>
      </c>
      <c r="F184" s="9">
        <v>3.75</v>
      </c>
      <c r="G184" s="29">
        <v>3.88</v>
      </c>
      <c r="H184" s="10">
        <v>9</v>
      </c>
      <c r="I184" s="10">
        <v>0</v>
      </c>
    </row>
    <row r="185" spans="1:9">
      <c r="A185" s="10">
        <v>184</v>
      </c>
      <c r="B185" s="10">
        <v>0</v>
      </c>
      <c r="C185" s="8" t="s">
        <v>11</v>
      </c>
      <c r="D185" s="10" t="s">
        <v>8</v>
      </c>
      <c r="E185" s="10">
        <v>38</v>
      </c>
      <c r="F185" s="9">
        <v>3.35</v>
      </c>
      <c r="G185" s="29">
        <v>3.69</v>
      </c>
      <c r="H185" s="10">
        <v>7</v>
      </c>
      <c r="I185" s="10">
        <v>0</v>
      </c>
    </row>
    <row r="186" spans="1:9">
      <c r="A186" s="10">
        <v>185</v>
      </c>
      <c r="B186" s="10">
        <v>0</v>
      </c>
      <c r="C186" s="8" t="s">
        <v>3</v>
      </c>
      <c r="D186" s="10" t="s">
        <v>7</v>
      </c>
      <c r="E186" s="10">
        <v>31</v>
      </c>
      <c r="F186" s="9">
        <v>3.25</v>
      </c>
      <c r="G186" s="29">
        <v>3.39</v>
      </c>
      <c r="H186" s="10">
        <v>7</v>
      </c>
      <c r="I186" s="10">
        <v>0</v>
      </c>
    </row>
    <row r="187" spans="1:9">
      <c r="A187" s="10">
        <v>186</v>
      </c>
      <c r="B187" s="10">
        <v>1</v>
      </c>
      <c r="C187" s="8" t="s">
        <v>5</v>
      </c>
      <c r="D187" s="10" t="s">
        <v>7</v>
      </c>
      <c r="E187" s="10">
        <v>51</v>
      </c>
      <c r="F187" s="9">
        <v>3.25</v>
      </c>
      <c r="G187" s="29">
        <v>3.31</v>
      </c>
      <c r="H187" s="10">
        <v>7</v>
      </c>
      <c r="I187" s="10">
        <v>0</v>
      </c>
    </row>
    <row r="188" spans="1:9">
      <c r="A188" s="10">
        <v>187</v>
      </c>
      <c r="B188" s="10">
        <v>0</v>
      </c>
      <c r="C188" s="8" t="s">
        <v>3</v>
      </c>
      <c r="D188" s="10" t="s">
        <v>7</v>
      </c>
      <c r="E188" s="10">
        <v>36</v>
      </c>
      <c r="F188" s="9">
        <v>3.55</v>
      </c>
      <c r="G188" s="29">
        <v>3.71</v>
      </c>
      <c r="H188" s="10">
        <v>8</v>
      </c>
      <c r="I188" s="10">
        <v>0</v>
      </c>
    </row>
    <row r="189" spans="1:9">
      <c r="A189" s="10">
        <v>188</v>
      </c>
      <c r="B189" s="10">
        <v>0</v>
      </c>
      <c r="C189" s="8" t="s">
        <v>3</v>
      </c>
      <c r="D189" s="10" t="s">
        <v>7</v>
      </c>
      <c r="E189" s="10">
        <v>40</v>
      </c>
      <c r="F189" s="9">
        <v>3.2</v>
      </c>
      <c r="G189" s="29">
        <v>3.44</v>
      </c>
      <c r="H189" s="10">
        <v>7</v>
      </c>
      <c r="I189" s="10">
        <v>0</v>
      </c>
    </row>
    <row r="190" spans="1:9">
      <c r="A190" s="10">
        <v>189</v>
      </c>
      <c r="B190" s="10">
        <v>0</v>
      </c>
      <c r="C190" s="8" t="s">
        <v>4</v>
      </c>
      <c r="D190" s="10" t="s">
        <v>7</v>
      </c>
      <c r="E190" s="10">
        <v>45</v>
      </c>
      <c r="F190" s="9">
        <v>3.15</v>
      </c>
      <c r="G190" s="29">
        <v>3.29</v>
      </c>
      <c r="H190" s="10">
        <v>7</v>
      </c>
      <c r="I190" s="10">
        <v>0</v>
      </c>
    </row>
    <row r="191" spans="1:9">
      <c r="A191" s="10">
        <v>190</v>
      </c>
      <c r="B191" s="10">
        <v>0</v>
      </c>
      <c r="C191" s="8" t="s">
        <v>11</v>
      </c>
      <c r="D191" s="10" t="s">
        <v>9</v>
      </c>
      <c r="E191" s="10">
        <v>59</v>
      </c>
      <c r="F191" s="9">
        <v>3.65</v>
      </c>
      <c r="G191" s="29">
        <v>3.86</v>
      </c>
      <c r="H191" s="10">
        <v>8</v>
      </c>
      <c r="I191" s="10">
        <v>1</v>
      </c>
    </row>
    <row r="192" spans="1:9">
      <c r="A192" s="10">
        <v>191</v>
      </c>
      <c r="B192" s="10">
        <v>0</v>
      </c>
      <c r="C192" s="8" t="s">
        <v>3</v>
      </c>
      <c r="D192" s="10" t="s">
        <v>8</v>
      </c>
      <c r="E192" s="10">
        <v>27</v>
      </c>
      <c r="F192" s="9">
        <v>3.5</v>
      </c>
      <c r="G192" s="29">
        <v>3.65</v>
      </c>
      <c r="H192" s="10">
        <v>8</v>
      </c>
      <c r="I192" s="10">
        <v>0</v>
      </c>
    </row>
    <row r="193" spans="1:9">
      <c r="A193" s="10">
        <v>192</v>
      </c>
      <c r="B193" s="10">
        <v>0</v>
      </c>
      <c r="C193" s="8" t="s">
        <v>5</v>
      </c>
      <c r="D193" s="10" t="s">
        <v>7</v>
      </c>
      <c r="E193" s="10">
        <v>49</v>
      </c>
      <c r="F193" s="9">
        <v>3.4</v>
      </c>
      <c r="G193" s="29">
        <v>3.28</v>
      </c>
      <c r="H193" s="10">
        <v>8</v>
      </c>
      <c r="I193" s="10">
        <v>0</v>
      </c>
    </row>
    <row r="194" spans="1:9">
      <c r="A194" s="10">
        <v>193</v>
      </c>
      <c r="B194" s="10">
        <v>0</v>
      </c>
      <c r="C194" s="8" t="s">
        <v>4</v>
      </c>
      <c r="D194" s="10" t="s">
        <v>7</v>
      </c>
      <c r="E194" s="10">
        <v>32</v>
      </c>
      <c r="F194" s="9">
        <v>3.7</v>
      </c>
      <c r="G194" s="29">
        <v>3.89</v>
      </c>
      <c r="H194" s="10">
        <v>9</v>
      </c>
      <c r="I194" s="10">
        <v>0</v>
      </c>
    </row>
    <row r="195" spans="1:9">
      <c r="A195" s="10">
        <v>194</v>
      </c>
      <c r="B195" s="10">
        <v>0</v>
      </c>
      <c r="C195" s="8" t="s">
        <v>4</v>
      </c>
      <c r="D195" s="10" t="s">
        <v>9</v>
      </c>
      <c r="E195" s="10">
        <v>30</v>
      </c>
      <c r="F195" s="9">
        <v>3.94</v>
      </c>
      <c r="G195" s="29">
        <v>3.21</v>
      </c>
      <c r="H195" s="10">
        <v>11</v>
      </c>
      <c r="I195" s="10">
        <v>1</v>
      </c>
    </row>
    <row r="196" spans="1:9">
      <c r="A196" s="10">
        <v>195</v>
      </c>
      <c r="B196" s="10">
        <v>0</v>
      </c>
      <c r="C196" s="8" t="s">
        <v>4</v>
      </c>
      <c r="D196" s="10" t="s">
        <v>9</v>
      </c>
      <c r="E196" s="10">
        <v>31</v>
      </c>
      <c r="F196" s="9">
        <v>3.7</v>
      </c>
      <c r="G196" s="29">
        <v>3.83</v>
      </c>
      <c r="H196" s="10">
        <v>9</v>
      </c>
      <c r="I196" s="10">
        <v>1</v>
      </c>
    </row>
    <row r="197" spans="1:9">
      <c r="A197" s="10">
        <v>196</v>
      </c>
      <c r="B197" s="10">
        <v>0</v>
      </c>
      <c r="C197" s="8" t="s">
        <v>5</v>
      </c>
      <c r="D197" s="10" t="s">
        <v>7</v>
      </c>
      <c r="E197" s="10">
        <v>55</v>
      </c>
      <c r="F197" s="9">
        <v>3.3</v>
      </c>
      <c r="G197" s="29">
        <v>3.54</v>
      </c>
      <c r="H197" s="10">
        <v>7</v>
      </c>
      <c r="I197" s="10">
        <v>0</v>
      </c>
    </row>
    <row r="198" spans="1:9">
      <c r="A198" s="10">
        <v>197</v>
      </c>
      <c r="B198" s="10">
        <v>0</v>
      </c>
      <c r="C198" s="8" t="s">
        <v>4</v>
      </c>
      <c r="D198" s="10" t="s">
        <v>7</v>
      </c>
      <c r="E198" s="10">
        <v>27</v>
      </c>
      <c r="F198" s="9">
        <v>3.35</v>
      </c>
      <c r="G198" s="29">
        <v>3.58</v>
      </c>
      <c r="H198" s="10">
        <v>7</v>
      </c>
      <c r="I198" s="10">
        <v>0</v>
      </c>
    </row>
    <row r="199" spans="1:9">
      <c r="A199" s="10">
        <v>198</v>
      </c>
      <c r="B199" s="10">
        <v>1</v>
      </c>
      <c r="C199" s="8" t="s">
        <v>11</v>
      </c>
      <c r="D199" s="10" t="s">
        <v>7</v>
      </c>
      <c r="E199" s="10">
        <v>54</v>
      </c>
      <c r="F199" s="9">
        <v>3.1</v>
      </c>
      <c r="G199" s="29">
        <v>3.18</v>
      </c>
      <c r="H199" s="10">
        <v>5</v>
      </c>
      <c r="I199" s="10">
        <v>0</v>
      </c>
    </row>
    <row r="200" spans="1:9">
      <c r="A200" s="10">
        <v>199</v>
      </c>
      <c r="B200" s="10">
        <v>0</v>
      </c>
      <c r="C200" s="8" t="s">
        <v>4</v>
      </c>
      <c r="D200" s="10" t="s">
        <v>7</v>
      </c>
      <c r="E200" s="10">
        <v>42</v>
      </c>
      <c r="F200" s="9">
        <v>3.25</v>
      </c>
      <c r="G200" s="29">
        <v>3.42</v>
      </c>
      <c r="H200" s="10">
        <v>7</v>
      </c>
      <c r="I200" s="10">
        <v>0</v>
      </c>
    </row>
    <row r="201" spans="1:9">
      <c r="A201" s="10">
        <v>200</v>
      </c>
      <c r="B201" s="10">
        <v>1</v>
      </c>
      <c r="C201" s="8" t="s">
        <v>11</v>
      </c>
      <c r="D201" s="10" t="s">
        <v>7</v>
      </c>
      <c r="E201" s="10">
        <v>30</v>
      </c>
      <c r="F201" s="9">
        <v>3.1</v>
      </c>
      <c r="G201" s="29">
        <v>3.15</v>
      </c>
      <c r="H201" s="10">
        <v>6</v>
      </c>
      <c r="I201" s="10">
        <v>0</v>
      </c>
    </row>
    <row r="202" spans="1:9">
      <c r="G202" s="7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E2:E201"/>
  <sheetViews>
    <sheetView zoomScaleNormal="100" workbookViewId="0"/>
  </sheetViews>
  <sheetFormatPr defaultRowHeight="15"/>
  <cols>
    <col min="20" max="20" width="0" hidden="1" customWidth="1"/>
  </cols>
  <sheetData>
    <row r="2" spans="5:5">
      <c r="E2" s="1"/>
    </row>
    <row r="3" spans="5:5">
      <c r="E3" s="1"/>
    </row>
    <row r="4" spans="5:5">
      <c r="E4" s="1"/>
    </row>
    <row r="5" spans="5:5">
      <c r="E5" s="1"/>
    </row>
    <row r="6" spans="5:5">
      <c r="E6" s="1"/>
    </row>
    <row r="7" spans="5:5">
      <c r="E7" s="1"/>
    </row>
    <row r="8" spans="5:5">
      <c r="E8" s="1"/>
    </row>
    <row r="9" spans="5:5">
      <c r="E9" s="1"/>
    </row>
    <row r="10" spans="5:5">
      <c r="E10" s="1"/>
    </row>
    <row r="11" spans="5:5">
      <c r="E11" s="1"/>
    </row>
    <row r="12" spans="5:5">
      <c r="E12" s="1"/>
    </row>
    <row r="13" spans="5:5">
      <c r="E13" s="1"/>
    </row>
    <row r="14" spans="5:5">
      <c r="E14" s="1"/>
    </row>
    <row r="15" spans="5:5">
      <c r="E15" s="1"/>
    </row>
    <row r="16" spans="5:5">
      <c r="E16" s="1"/>
    </row>
    <row r="17" spans="5:5">
      <c r="E17" s="1"/>
    </row>
    <row r="18" spans="5:5">
      <c r="E18" s="1"/>
    </row>
    <row r="19" spans="5:5">
      <c r="E19" s="1"/>
    </row>
    <row r="20" spans="5:5">
      <c r="E20" s="1"/>
    </row>
    <row r="21" spans="5:5">
      <c r="E21" s="1"/>
    </row>
    <row r="22" spans="5:5">
      <c r="E22" s="1"/>
    </row>
    <row r="23" spans="5:5">
      <c r="E23" s="1"/>
    </row>
    <row r="24" spans="5:5">
      <c r="E24" s="1"/>
    </row>
    <row r="25" spans="5:5">
      <c r="E25" s="1"/>
    </row>
    <row r="26" spans="5:5">
      <c r="E26" s="1"/>
    </row>
    <row r="27" spans="5:5">
      <c r="E27" s="1"/>
    </row>
    <row r="28" spans="5:5">
      <c r="E28" s="1"/>
    </row>
    <row r="29" spans="5:5">
      <c r="E29" s="1"/>
    </row>
    <row r="30" spans="5:5">
      <c r="E30" s="1"/>
    </row>
    <row r="31" spans="5:5">
      <c r="E31" s="1"/>
    </row>
    <row r="32" spans="5:5">
      <c r="E32" s="1"/>
    </row>
    <row r="33" spans="5:5">
      <c r="E33" s="1"/>
    </row>
    <row r="34" spans="5:5">
      <c r="E34" s="1"/>
    </row>
    <row r="35" spans="5:5">
      <c r="E35" s="1"/>
    </row>
    <row r="36" spans="5:5">
      <c r="E36" s="1"/>
    </row>
    <row r="37" spans="5:5">
      <c r="E37" s="1"/>
    </row>
    <row r="38" spans="5:5">
      <c r="E38" s="1"/>
    </row>
    <row r="39" spans="5:5">
      <c r="E39" s="1"/>
    </row>
    <row r="40" spans="5:5">
      <c r="E40" s="1"/>
    </row>
    <row r="41" spans="5:5">
      <c r="E41" s="1"/>
    </row>
    <row r="42" spans="5:5">
      <c r="E42" s="1"/>
    </row>
    <row r="43" spans="5:5">
      <c r="E43" s="1"/>
    </row>
    <row r="44" spans="5:5">
      <c r="E44" s="1"/>
    </row>
    <row r="45" spans="5:5">
      <c r="E45" s="1"/>
    </row>
    <row r="46" spans="5:5">
      <c r="E46" s="1"/>
    </row>
    <row r="47" spans="5:5">
      <c r="E47" s="1"/>
    </row>
    <row r="48" spans="5:5">
      <c r="E48" s="1"/>
    </row>
    <row r="49" spans="5:5">
      <c r="E49" s="1"/>
    </row>
    <row r="50" spans="5:5">
      <c r="E50" s="1"/>
    </row>
    <row r="51" spans="5:5">
      <c r="E51" s="1"/>
    </row>
    <row r="52" spans="5:5">
      <c r="E52" s="1"/>
    </row>
    <row r="53" spans="5:5">
      <c r="E53" s="1"/>
    </row>
    <row r="54" spans="5:5">
      <c r="E54" s="1"/>
    </row>
    <row r="55" spans="5:5">
      <c r="E55" s="1"/>
    </row>
    <row r="56" spans="5:5">
      <c r="E56" s="1"/>
    </row>
    <row r="57" spans="5:5">
      <c r="E57" s="1"/>
    </row>
    <row r="58" spans="5:5">
      <c r="E58" s="1"/>
    </row>
    <row r="59" spans="5:5">
      <c r="E59" s="1"/>
    </row>
    <row r="60" spans="5:5">
      <c r="E60" s="1"/>
    </row>
    <row r="61" spans="5:5">
      <c r="E61" s="1"/>
    </row>
    <row r="62" spans="5:5">
      <c r="E62" s="1"/>
    </row>
    <row r="63" spans="5:5">
      <c r="E63" s="1"/>
    </row>
    <row r="64" spans="5:5">
      <c r="E64" s="1"/>
    </row>
    <row r="65" spans="5:5">
      <c r="E65" s="1"/>
    </row>
    <row r="66" spans="5:5">
      <c r="E66" s="1"/>
    </row>
    <row r="67" spans="5:5">
      <c r="E67" s="1"/>
    </row>
    <row r="68" spans="5:5">
      <c r="E68" s="1"/>
    </row>
    <row r="69" spans="5:5">
      <c r="E69" s="1"/>
    </row>
    <row r="70" spans="5:5">
      <c r="E70" s="1"/>
    </row>
    <row r="71" spans="5:5">
      <c r="E71" s="1"/>
    </row>
    <row r="72" spans="5:5">
      <c r="E72" s="1"/>
    </row>
    <row r="73" spans="5:5">
      <c r="E73" s="1"/>
    </row>
    <row r="74" spans="5:5">
      <c r="E74" s="1"/>
    </row>
    <row r="75" spans="5:5">
      <c r="E75" s="1"/>
    </row>
    <row r="76" spans="5:5">
      <c r="E76" s="1"/>
    </row>
    <row r="77" spans="5:5">
      <c r="E77" s="1"/>
    </row>
    <row r="78" spans="5:5">
      <c r="E78" s="1"/>
    </row>
    <row r="79" spans="5:5">
      <c r="E79" s="1"/>
    </row>
    <row r="80" spans="5:5">
      <c r="E80" s="1"/>
    </row>
    <row r="81" spans="5:5">
      <c r="E81" s="1"/>
    </row>
    <row r="82" spans="5:5">
      <c r="E82" s="1"/>
    </row>
    <row r="83" spans="5:5">
      <c r="E83" s="1"/>
    </row>
    <row r="84" spans="5:5">
      <c r="E84" s="1"/>
    </row>
    <row r="85" spans="5:5">
      <c r="E85" s="1"/>
    </row>
    <row r="86" spans="5:5">
      <c r="E86" s="1"/>
    </row>
    <row r="87" spans="5:5">
      <c r="E87" s="1"/>
    </row>
    <row r="88" spans="5:5">
      <c r="E88" s="1"/>
    </row>
    <row r="89" spans="5:5">
      <c r="E89" s="1"/>
    </row>
    <row r="90" spans="5:5">
      <c r="E90" s="1"/>
    </row>
    <row r="91" spans="5:5">
      <c r="E91" s="1"/>
    </row>
    <row r="92" spans="5:5">
      <c r="E92" s="1"/>
    </row>
    <row r="93" spans="5:5">
      <c r="E93" s="1"/>
    </row>
    <row r="94" spans="5:5">
      <c r="E94" s="1"/>
    </row>
    <row r="95" spans="5:5">
      <c r="E95" s="1"/>
    </row>
    <row r="96" spans="5:5">
      <c r="E96" s="1"/>
    </row>
    <row r="97" spans="5:5">
      <c r="E97" s="1"/>
    </row>
    <row r="98" spans="5:5">
      <c r="E98" s="1"/>
    </row>
    <row r="99" spans="5:5">
      <c r="E99" s="1"/>
    </row>
    <row r="100" spans="5:5">
      <c r="E100" s="1"/>
    </row>
    <row r="101" spans="5:5">
      <c r="E101" s="1"/>
    </row>
    <row r="102" spans="5:5">
      <c r="E102" s="1"/>
    </row>
    <row r="103" spans="5:5">
      <c r="E103" s="1"/>
    </row>
    <row r="104" spans="5:5">
      <c r="E104" s="1"/>
    </row>
    <row r="105" spans="5:5">
      <c r="E105" s="1"/>
    </row>
    <row r="106" spans="5:5">
      <c r="E106" s="1"/>
    </row>
    <row r="107" spans="5:5">
      <c r="E107" s="1"/>
    </row>
    <row r="108" spans="5:5">
      <c r="E108" s="1"/>
    </row>
    <row r="109" spans="5:5">
      <c r="E109" s="1"/>
    </row>
    <row r="110" spans="5:5">
      <c r="E110" s="1"/>
    </row>
    <row r="111" spans="5:5">
      <c r="E111" s="1"/>
    </row>
    <row r="112" spans="5:5">
      <c r="E112" s="1"/>
    </row>
    <row r="113" spans="5:5">
      <c r="E113" s="1"/>
    </row>
    <row r="114" spans="5:5">
      <c r="E114" s="1"/>
    </row>
    <row r="115" spans="5:5">
      <c r="E115" s="1"/>
    </row>
    <row r="116" spans="5:5">
      <c r="E116" s="1"/>
    </row>
    <row r="117" spans="5:5">
      <c r="E117" s="1"/>
    </row>
    <row r="118" spans="5:5">
      <c r="E118" s="1"/>
    </row>
    <row r="119" spans="5:5">
      <c r="E119" s="1"/>
    </row>
    <row r="120" spans="5:5">
      <c r="E120" s="1"/>
    </row>
    <row r="121" spans="5:5">
      <c r="E121" s="1"/>
    </row>
    <row r="122" spans="5:5">
      <c r="E122" s="1"/>
    </row>
    <row r="123" spans="5:5">
      <c r="E123" s="1"/>
    </row>
    <row r="124" spans="5:5">
      <c r="E124" s="1"/>
    </row>
    <row r="125" spans="5:5">
      <c r="E125" s="1"/>
    </row>
    <row r="126" spans="5:5">
      <c r="E126" s="1"/>
    </row>
    <row r="127" spans="5:5">
      <c r="E127" s="1"/>
    </row>
    <row r="128" spans="5:5">
      <c r="E128" s="1"/>
    </row>
    <row r="129" spans="5:5">
      <c r="E129" s="1"/>
    </row>
    <row r="130" spans="5:5">
      <c r="E130" s="1"/>
    </row>
    <row r="131" spans="5:5">
      <c r="E131" s="1"/>
    </row>
    <row r="132" spans="5:5">
      <c r="E132" s="1"/>
    </row>
    <row r="133" spans="5:5">
      <c r="E133" s="1"/>
    </row>
    <row r="134" spans="5:5">
      <c r="E134" s="1"/>
    </row>
    <row r="135" spans="5:5">
      <c r="E135" s="1"/>
    </row>
    <row r="136" spans="5:5">
      <c r="E136" s="1"/>
    </row>
    <row r="137" spans="5:5">
      <c r="E137" s="1"/>
    </row>
    <row r="138" spans="5:5">
      <c r="E138" s="1"/>
    </row>
    <row r="139" spans="5:5">
      <c r="E139" s="1"/>
    </row>
    <row r="140" spans="5:5">
      <c r="E140" s="1"/>
    </row>
    <row r="141" spans="5:5">
      <c r="E141" s="1"/>
    </row>
    <row r="142" spans="5:5">
      <c r="E142" s="1"/>
    </row>
    <row r="143" spans="5:5">
      <c r="E143" s="1"/>
    </row>
    <row r="144" spans="5:5">
      <c r="E144" s="1"/>
    </row>
    <row r="145" spans="5:5">
      <c r="E145" s="1"/>
    </row>
    <row r="146" spans="5:5">
      <c r="E146" s="1"/>
    </row>
    <row r="147" spans="5:5">
      <c r="E147" s="1"/>
    </row>
    <row r="148" spans="5:5">
      <c r="E148" s="1"/>
    </row>
    <row r="149" spans="5:5">
      <c r="E149" s="1"/>
    </row>
    <row r="150" spans="5:5">
      <c r="E150" s="1"/>
    </row>
    <row r="151" spans="5:5">
      <c r="E151" s="1"/>
    </row>
    <row r="152" spans="5:5">
      <c r="E152" s="1"/>
    </row>
    <row r="153" spans="5:5">
      <c r="E153" s="1"/>
    </row>
    <row r="154" spans="5:5">
      <c r="E154" s="1"/>
    </row>
    <row r="155" spans="5:5">
      <c r="E155" s="1"/>
    </row>
    <row r="156" spans="5:5">
      <c r="E156" s="1"/>
    </row>
    <row r="157" spans="5:5">
      <c r="E157" s="1"/>
    </row>
    <row r="158" spans="5:5">
      <c r="E158" s="1"/>
    </row>
    <row r="159" spans="5:5">
      <c r="E159" s="1"/>
    </row>
    <row r="160" spans="5:5">
      <c r="E160" s="1"/>
    </row>
    <row r="161" spans="5:5">
      <c r="E161" s="1"/>
    </row>
    <row r="162" spans="5:5">
      <c r="E162" s="1"/>
    </row>
    <row r="163" spans="5:5">
      <c r="E163" s="1"/>
    </row>
    <row r="164" spans="5:5">
      <c r="E164" s="1"/>
    </row>
    <row r="165" spans="5:5">
      <c r="E165" s="1"/>
    </row>
    <row r="166" spans="5:5">
      <c r="E166" s="1"/>
    </row>
    <row r="167" spans="5:5">
      <c r="E167" s="1"/>
    </row>
    <row r="168" spans="5:5">
      <c r="E168" s="1"/>
    </row>
    <row r="169" spans="5:5">
      <c r="E169" s="1"/>
    </row>
    <row r="170" spans="5:5">
      <c r="E170" s="1"/>
    </row>
    <row r="171" spans="5:5">
      <c r="E171" s="1"/>
    </row>
    <row r="172" spans="5:5">
      <c r="E172" s="1"/>
    </row>
    <row r="173" spans="5:5">
      <c r="E173" s="1"/>
    </row>
    <row r="174" spans="5:5">
      <c r="E174" s="1"/>
    </row>
    <row r="175" spans="5:5">
      <c r="E175" s="1"/>
    </row>
    <row r="176" spans="5:5">
      <c r="E176" s="1"/>
    </row>
    <row r="177" spans="5:5">
      <c r="E177" s="1"/>
    </row>
    <row r="178" spans="5:5">
      <c r="E178" s="1"/>
    </row>
    <row r="179" spans="5:5">
      <c r="E179" s="1"/>
    </row>
    <row r="180" spans="5:5">
      <c r="E180" s="1"/>
    </row>
    <row r="181" spans="5:5">
      <c r="E181" s="1"/>
    </row>
    <row r="182" spans="5:5">
      <c r="E182" s="1"/>
    </row>
    <row r="183" spans="5:5">
      <c r="E183" s="1"/>
    </row>
    <row r="184" spans="5:5">
      <c r="E184" s="1"/>
    </row>
    <row r="185" spans="5:5">
      <c r="E185" s="1"/>
    </row>
    <row r="186" spans="5:5">
      <c r="E186" s="1"/>
    </row>
    <row r="187" spans="5:5">
      <c r="E187" s="1"/>
    </row>
    <row r="188" spans="5:5">
      <c r="E188" s="1"/>
    </row>
    <row r="189" spans="5:5">
      <c r="E189" s="1"/>
    </row>
    <row r="190" spans="5:5">
      <c r="E190" s="1"/>
    </row>
    <row r="191" spans="5:5">
      <c r="E191" s="1"/>
    </row>
    <row r="192" spans="5:5">
      <c r="E192" s="1"/>
    </row>
    <row r="193" spans="5:5">
      <c r="E193" s="1"/>
    </row>
    <row r="194" spans="5:5">
      <c r="E194" s="1"/>
    </row>
    <row r="195" spans="5:5">
      <c r="E195" s="1"/>
    </row>
    <row r="196" spans="5:5">
      <c r="E196" s="1"/>
    </row>
    <row r="197" spans="5:5">
      <c r="E197" s="1"/>
    </row>
    <row r="198" spans="5:5">
      <c r="E198" s="1"/>
    </row>
    <row r="199" spans="5:5">
      <c r="E199" s="1"/>
    </row>
    <row r="200" spans="5:5">
      <c r="E200" s="1"/>
    </row>
    <row r="201" spans="5:5">
      <c r="E201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Problem 4</vt:lpstr>
      <vt:lpstr>Problem 3</vt:lpstr>
      <vt:lpstr>Problem 2 Workings</vt:lpstr>
      <vt:lpstr>Problem 2</vt:lpstr>
      <vt:lpstr>Problem 1</vt:lpstr>
      <vt:lpstr>Student Data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Dr. Jim Mirabella</dc:creator>
  <cp:lastModifiedBy>Dell</cp:lastModifiedBy>
  <dcterms:created xsi:type="dcterms:W3CDTF">2009-08-28T07:08:04Z</dcterms:created>
  <dcterms:modified xsi:type="dcterms:W3CDTF">2015-08-15T22:02:00Z</dcterms:modified>
</cp:coreProperties>
</file>